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energistukonline.sharepoint.com/sites/Projects/Shared Documents/General/H/Hi.HC.TW10 - Ham Close/01 Internal Project Data/01 Working Data/WLC/WLC/"/>
    </mc:Choice>
  </mc:AlternateContent>
  <xr:revisionPtr revIDLastSave="24" documentId="13_ncr:1_{1D3BCB84-9519-4F63-B193-089CE8B7FCF2}" xr6:coauthVersionLast="47" xr6:coauthVersionMax="47" xr10:uidLastSave="{2D784279-E8C8-454A-9034-76918A107E61}"/>
  <bookViews>
    <workbookView xWindow="28680" yWindow="-120" windowWidth="29040" windowHeight="15840" firstSheet="1" activeTab="2" xr2:uid="{00000000-000D-0000-FFFF-FFFF00000000}"/>
  </bookViews>
  <sheets>
    <sheet name="Introduction" sheetId="8" r:id="rId1"/>
    <sheet name="Pre-app information" sheetId="6" r:id="rId2"/>
    <sheet name="Outline planning stage" sheetId="10" r:id="rId3"/>
    <sheet name="Detailed planning stage" sheetId="11" r:id="rId4"/>
    <sheet name="Post-construction result" sheetId="9" r:id="rId5"/>
    <sheet name="Drop down list" sheetId="12" r:id="rId6"/>
  </sheets>
  <externalReferences>
    <externalReference r:id="rId7"/>
    <externalReference r:id="rId8"/>
    <externalReference r:id="rId9"/>
    <externalReference r:id="rId10"/>
  </externalReferences>
  <definedNames>
    <definedName name="_Hlk30849479" localSheetId="3">'Detailed planning stage'!#REF!</definedName>
    <definedName name="_Hlk30849479" localSheetId="2">'Outline planning stage'!#REF!</definedName>
    <definedName name="_Hlk30849479" localSheetId="4">'Post-construction result'!#REF!</definedName>
    <definedName name="_Hlk30849479" localSheetId="1">'Pre-app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111" i="10" l="1"/>
  <c r="T112" i="10"/>
  <c r="T113" i="10"/>
  <c r="T114" i="10"/>
  <c r="T115" i="10"/>
  <c r="T116" i="10"/>
  <c r="T117" i="10"/>
  <c r="T118" i="10"/>
  <c r="T119" i="10"/>
  <c r="T120" i="10"/>
  <c r="T121" i="10"/>
  <c r="T122" i="10"/>
  <c r="T123" i="10"/>
  <c r="T124" i="10"/>
  <c r="T125" i="10"/>
  <c r="O111" i="10"/>
  <c r="O112" i="10"/>
  <c r="O113" i="10"/>
  <c r="O114" i="10"/>
  <c r="O115" i="10"/>
  <c r="O116" i="10"/>
  <c r="O117" i="10"/>
  <c r="O118" i="10"/>
  <c r="O119" i="10"/>
  <c r="O120" i="10"/>
  <c r="O121" i="10"/>
  <c r="O122" i="10"/>
  <c r="O123" i="10"/>
  <c r="O124" i="10"/>
  <c r="O125" i="10"/>
  <c r="L122" i="10"/>
  <c r="M122" i="10"/>
  <c r="N122" i="10"/>
  <c r="C111" i="10"/>
  <c r="D111" i="10"/>
  <c r="E111" i="10"/>
  <c r="F111" i="10"/>
  <c r="G111" i="10"/>
  <c r="H111" i="10"/>
  <c r="I111" i="10"/>
  <c r="J111" i="10"/>
  <c r="K111" i="10"/>
  <c r="C112" i="10"/>
  <c r="D112" i="10"/>
  <c r="E112" i="10"/>
  <c r="F112" i="10"/>
  <c r="G112" i="10"/>
  <c r="H112" i="10"/>
  <c r="I112" i="10"/>
  <c r="J112" i="10"/>
  <c r="K112" i="10"/>
  <c r="C113" i="10"/>
  <c r="D113" i="10"/>
  <c r="E113" i="10"/>
  <c r="F113" i="10"/>
  <c r="G113" i="10"/>
  <c r="H113" i="10"/>
  <c r="I113" i="10"/>
  <c r="J113" i="10"/>
  <c r="K113" i="10"/>
  <c r="C114" i="10"/>
  <c r="D114" i="10"/>
  <c r="E114" i="10"/>
  <c r="F114" i="10"/>
  <c r="G114" i="10"/>
  <c r="H114" i="10"/>
  <c r="I114" i="10"/>
  <c r="J114" i="10"/>
  <c r="K114" i="10"/>
  <c r="C115" i="10"/>
  <c r="D115" i="10"/>
  <c r="E115" i="10"/>
  <c r="F115" i="10"/>
  <c r="G115" i="10"/>
  <c r="H115" i="10"/>
  <c r="I115" i="10"/>
  <c r="J115" i="10"/>
  <c r="K115" i="10"/>
  <c r="C116" i="10"/>
  <c r="D116" i="10"/>
  <c r="E116" i="10"/>
  <c r="F116" i="10"/>
  <c r="G116" i="10"/>
  <c r="H116" i="10"/>
  <c r="I116" i="10"/>
  <c r="J116" i="10"/>
  <c r="K116" i="10"/>
  <c r="C117" i="10"/>
  <c r="D117" i="10"/>
  <c r="E117" i="10"/>
  <c r="F117" i="10"/>
  <c r="G117" i="10"/>
  <c r="H117" i="10"/>
  <c r="I117" i="10"/>
  <c r="J117" i="10"/>
  <c r="K117" i="10"/>
  <c r="C118" i="10"/>
  <c r="D118" i="10"/>
  <c r="E118" i="10"/>
  <c r="F118" i="10"/>
  <c r="G118" i="10"/>
  <c r="H118" i="10"/>
  <c r="I118" i="10"/>
  <c r="J118" i="10"/>
  <c r="K118" i="10"/>
  <c r="C119" i="10"/>
  <c r="D119" i="10"/>
  <c r="E119" i="10"/>
  <c r="F119" i="10"/>
  <c r="G119" i="10"/>
  <c r="H119" i="10"/>
  <c r="I119" i="10"/>
  <c r="J119" i="10"/>
  <c r="K119" i="10"/>
  <c r="C120" i="10"/>
  <c r="D120" i="10"/>
  <c r="E120" i="10"/>
  <c r="F120" i="10"/>
  <c r="G120" i="10"/>
  <c r="H120" i="10"/>
  <c r="I120" i="10"/>
  <c r="J120" i="10"/>
  <c r="K120" i="10"/>
  <c r="C121" i="10"/>
  <c r="D121" i="10"/>
  <c r="E121" i="10"/>
  <c r="F121" i="10"/>
  <c r="G121" i="10"/>
  <c r="H121" i="10"/>
  <c r="I121" i="10"/>
  <c r="J121" i="10"/>
  <c r="K121" i="10"/>
  <c r="C122" i="10"/>
  <c r="D122" i="10"/>
  <c r="E122" i="10"/>
  <c r="F122" i="10"/>
  <c r="G122" i="10"/>
  <c r="H122" i="10"/>
  <c r="I122" i="10"/>
  <c r="J122" i="10"/>
  <c r="K122" i="10"/>
  <c r="C123" i="10"/>
  <c r="D123" i="10"/>
  <c r="E123" i="10"/>
  <c r="F123" i="10"/>
  <c r="G123" i="10"/>
  <c r="H123" i="10"/>
  <c r="I123" i="10"/>
  <c r="J123" i="10"/>
  <c r="K123" i="10"/>
  <c r="C124" i="10"/>
  <c r="D124" i="10"/>
  <c r="E124" i="10"/>
  <c r="F124" i="10"/>
  <c r="G124" i="10"/>
  <c r="H124" i="10"/>
  <c r="I124" i="10"/>
  <c r="J124" i="10"/>
  <c r="K124" i="10"/>
  <c r="C125" i="10"/>
  <c r="D125" i="10"/>
  <c r="E125" i="10"/>
  <c r="F125" i="10"/>
  <c r="G125" i="10"/>
  <c r="H125" i="10"/>
  <c r="I125" i="10"/>
  <c r="J125" i="10"/>
  <c r="K125" i="10"/>
  <c r="P122" i="10"/>
  <c r="Q122" i="10"/>
  <c r="R122" i="10"/>
  <c r="P123" i="10"/>
  <c r="Q123" i="10"/>
  <c r="R123" i="10"/>
  <c r="P124" i="10"/>
  <c r="Q124" i="10"/>
  <c r="R124" i="10"/>
  <c r="P125" i="10"/>
  <c r="Q125" i="10"/>
  <c r="R125" i="10"/>
  <c r="T79" i="10"/>
  <c r="T80" i="10"/>
  <c r="T81" i="10"/>
  <c r="T82" i="10"/>
  <c r="T83" i="10"/>
  <c r="T84" i="10"/>
  <c r="T85" i="10"/>
  <c r="T86" i="10"/>
  <c r="T87" i="10"/>
  <c r="T88" i="10"/>
  <c r="T89" i="10"/>
  <c r="T90" i="10"/>
  <c r="T91" i="10"/>
  <c r="T92" i="10"/>
  <c r="T93" i="10"/>
  <c r="O79" i="10"/>
  <c r="O80" i="10"/>
  <c r="O81" i="10"/>
  <c r="O82" i="10"/>
  <c r="O83" i="10"/>
  <c r="O84" i="10"/>
  <c r="O85" i="10"/>
  <c r="O86" i="10"/>
  <c r="O87" i="10"/>
  <c r="O88" i="10"/>
  <c r="O89" i="10"/>
  <c r="O90" i="10"/>
  <c r="O91" i="10"/>
  <c r="O92" i="10"/>
  <c r="O93" i="10"/>
  <c r="L90" i="10"/>
  <c r="M90" i="10"/>
  <c r="N90" i="10"/>
  <c r="C79" i="10"/>
  <c r="D79" i="10"/>
  <c r="E79" i="10"/>
  <c r="F79" i="10"/>
  <c r="G79" i="10"/>
  <c r="H79" i="10"/>
  <c r="I79" i="10"/>
  <c r="J79" i="10"/>
  <c r="K79" i="10"/>
  <c r="C80" i="10"/>
  <c r="D80" i="10"/>
  <c r="E80" i="10"/>
  <c r="F80" i="10"/>
  <c r="G80" i="10"/>
  <c r="H80" i="10"/>
  <c r="I80" i="10"/>
  <c r="J80" i="10"/>
  <c r="K80" i="10"/>
  <c r="C81" i="10"/>
  <c r="D81" i="10"/>
  <c r="E81" i="10"/>
  <c r="F81" i="10"/>
  <c r="G81" i="10"/>
  <c r="H81" i="10"/>
  <c r="I81" i="10"/>
  <c r="J81" i="10"/>
  <c r="K81" i="10"/>
  <c r="C82" i="10"/>
  <c r="D82" i="10"/>
  <c r="E82" i="10"/>
  <c r="F82" i="10"/>
  <c r="G82" i="10"/>
  <c r="H82" i="10"/>
  <c r="I82" i="10"/>
  <c r="J82" i="10"/>
  <c r="K82" i="10"/>
  <c r="C83" i="10"/>
  <c r="D83" i="10"/>
  <c r="E83" i="10"/>
  <c r="F83" i="10"/>
  <c r="G83" i="10"/>
  <c r="H83" i="10"/>
  <c r="I83" i="10"/>
  <c r="J83" i="10"/>
  <c r="K83" i="10"/>
  <c r="C84" i="10"/>
  <c r="D84" i="10"/>
  <c r="E84" i="10"/>
  <c r="F84" i="10"/>
  <c r="G84" i="10"/>
  <c r="H84" i="10"/>
  <c r="I84" i="10"/>
  <c r="J84" i="10"/>
  <c r="K84" i="10"/>
  <c r="C85" i="10"/>
  <c r="D85" i="10"/>
  <c r="E85" i="10"/>
  <c r="F85" i="10"/>
  <c r="G85" i="10"/>
  <c r="H85" i="10"/>
  <c r="I85" i="10"/>
  <c r="J85" i="10"/>
  <c r="K85" i="10"/>
  <c r="C86" i="10"/>
  <c r="D86" i="10"/>
  <c r="E86" i="10"/>
  <c r="F86" i="10"/>
  <c r="G86" i="10"/>
  <c r="H86" i="10"/>
  <c r="I86" i="10"/>
  <c r="J86" i="10"/>
  <c r="K86" i="10"/>
  <c r="C87" i="10"/>
  <c r="D87" i="10"/>
  <c r="E87" i="10"/>
  <c r="F87" i="10"/>
  <c r="G87" i="10"/>
  <c r="H87" i="10"/>
  <c r="I87" i="10"/>
  <c r="J87" i="10"/>
  <c r="K87" i="10"/>
  <c r="C88" i="10"/>
  <c r="D88" i="10"/>
  <c r="E88" i="10"/>
  <c r="F88" i="10"/>
  <c r="G88" i="10"/>
  <c r="H88" i="10"/>
  <c r="I88" i="10"/>
  <c r="J88" i="10"/>
  <c r="K88" i="10"/>
  <c r="C89" i="10"/>
  <c r="D89" i="10"/>
  <c r="E89" i="10"/>
  <c r="F89" i="10"/>
  <c r="G89" i="10"/>
  <c r="H89" i="10"/>
  <c r="I89" i="10"/>
  <c r="J89" i="10"/>
  <c r="K89" i="10"/>
  <c r="C90" i="10"/>
  <c r="D90" i="10"/>
  <c r="E90" i="10"/>
  <c r="F90" i="10"/>
  <c r="G90" i="10"/>
  <c r="H90" i="10"/>
  <c r="I90" i="10"/>
  <c r="J90" i="10"/>
  <c r="K90" i="10"/>
  <c r="C91" i="10"/>
  <c r="D91" i="10"/>
  <c r="E91" i="10"/>
  <c r="F91" i="10"/>
  <c r="G91" i="10"/>
  <c r="H91" i="10"/>
  <c r="I91" i="10"/>
  <c r="J91" i="10"/>
  <c r="K91" i="10"/>
  <c r="C92" i="10"/>
  <c r="D92" i="10"/>
  <c r="E92" i="10"/>
  <c r="F92" i="10"/>
  <c r="G92" i="10"/>
  <c r="H92" i="10"/>
  <c r="I92" i="10"/>
  <c r="J92" i="10"/>
  <c r="K92" i="10"/>
  <c r="C93" i="10"/>
  <c r="D93" i="10"/>
  <c r="E93" i="10"/>
  <c r="F93" i="10"/>
  <c r="G93" i="10"/>
  <c r="H93" i="10"/>
  <c r="I93" i="10"/>
  <c r="J93" i="10"/>
  <c r="K93" i="10"/>
  <c r="D48" i="10" l="1"/>
  <c r="D49" i="10"/>
  <c r="I49" i="10" s="1"/>
  <c r="D50" i="10"/>
  <c r="I50" i="10" s="1"/>
  <c r="D51" i="10"/>
  <c r="D52" i="10"/>
  <c r="I52" i="10" s="1"/>
  <c r="D53" i="10"/>
  <c r="I53" i="10" s="1"/>
  <c r="D54" i="10"/>
  <c r="I54" i="10" s="1"/>
  <c r="D55" i="10"/>
  <c r="I55" i="10" s="1"/>
  <c r="D56" i="10"/>
  <c r="D57" i="10"/>
  <c r="I57" i="10" s="1"/>
  <c r="D58" i="10"/>
  <c r="I58" i="10" s="1"/>
  <c r="D59" i="10"/>
  <c r="D60" i="10"/>
  <c r="I60" i="10" s="1"/>
  <c r="D61" i="10"/>
  <c r="I61" i="10" s="1"/>
  <c r="D62" i="10"/>
  <c r="I62" i="10" s="1"/>
  <c r="I45" i="10"/>
  <c r="I46" i="10"/>
  <c r="I47" i="10"/>
  <c r="I48" i="10"/>
  <c r="I51" i="10"/>
  <c r="I56" i="10"/>
  <c r="I59" i="10"/>
  <c r="I44" i="10"/>
  <c r="C6" i="10" l="1"/>
  <c r="C6" i="6"/>
  <c r="L126" i="11" l="1"/>
  <c r="N126" i="11"/>
  <c r="N127" i="11" s="1"/>
  <c r="L127" i="11" l="1"/>
  <c r="M18" i="11"/>
  <c r="M18" i="9" s="1"/>
  <c r="S90" i="11"/>
  <c r="S122" i="11" s="1"/>
  <c r="I126" i="11"/>
  <c r="I127" i="11" s="1"/>
  <c r="K126" i="11"/>
  <c r="K127" i="11" s="1"/>
  <c r="S93" i="11"/>
  <c r="S125" i="11" s="1"/>
  <c r="C126" i="11"/>
  <c r="S92" i="11"/>
  <c r="S124" i="11" s="1"/>
  <c r="S91" i="11"/>
  <c r="S123" i="11" s="1"/>
  <c r="S88" i="11"/>
  <c r="S120" i="11" s="1"/>
  <c r="H126" i="11"/>
  <c r="H127" i="11" s="1"/>
  <c r="J126" i="11"/>
  <c r="J127" i="11" s="1"/>
  <c r="T126" i="11"/>
  <c r="G126" i="11"/>
  <c r="F126" i="11"/>
  <c r="F127" i="11" s="1"/>
  <c r="E126" i="11"/>
  <c r="E127" i="11" s="1"/>
  <c r="D126" i="11"/>
  <c r="K18" i="11" l="1"/>
  <c r="K18" i="9" s="1"/>
  <c r="M19" i="11"/>
  <c r="M19" i="9" s="1"/>
  <c r="T127" i="11"/>
  <c r="O18" i="11"/>
  <c r="G127" i="11"/>
  <c r="L18" i="11"/>
  <c r="C127" i="11"/>
  <c r="D127" i="11"/>
  <c r="L19" i="11" l="1"/>
  <c r="L19" i="9" s="1"/>
  <c r="L18" i="9"/>
  <c r="O19" i="11"/>
  <c r="O19" i="9" s="1"/>
  <c r="O18" i="9"/>
  <c r="K19" i="11"/>
  <c r="K19" i="9" s="1"/>
  <c r="Q126" i="11"/>
  <c r="Q127" i="11" s="1"/>
  <c r="R126" i="11"/>
  <c r="R127" i="11" s="1"/>
  <c r="P126" i="11"/>
  <c r="P127" i="11" s="1"/>
  <c r="O126" i="11" l="1"/>
  <c r="N18" i="11" l="1"/>
  <c r="O127" i="11"/>
  <c r="L94" i="9"/>
  <c r="N19" i="11" l="1"/>
  <c r="N19" i="9" s="1"/>
  <c r="N18" i="9"/>
  <c r="S74" i="9"/>
  <c r="S75" i="9"/>
  <c r="S76" i="9"/>
  <c r="S77" i="9"/>
  <c r="S78" i="9"/>
  <c r="S79" i="9"/>
  <c r="S80" i="9"/>
  <c r="S81" i="9"/>
  <c r="S82" i="9"/>
  <c r="S83" i="9"/>
  <c r="S84" i="9"/>
  <c r="S85" i="9"/>
  <c r="S86" i="9"/>
  <c r="S87" i="9"/>
  <c r="S88" i="9"/>
  <c r="S89" i="9"/>
  <c r="S90" i="9"/>
  <c r="S91" i="9"/>
  <c r="S92" i="9"/>
  <c r="S93" i="9"/>
  <c r="I65" i="9"/>
  <c r="I66" i="9" s="1"/>
  <c r="H65" i="9"/>
  <c r="H66" i="9" s="1"/>
  <c r="D65" i="9"/>
  <c r="D66" i="9" s="1"/>
  <c r="I63" i="11"/>
  <c r="I64" i="11" s="1"/>
  <c r="H63" i="11"/>
  <c r="H64" i="11" s="1"/>
  <c r="D63" i="11"/>
  <c r="D64" i="11" s="1"/>
  <c r="T126" i="9"/>
  <c r="O24" i="9" s="1"/>
  <c r="O25" i="9" s="1"/>
  <c r="R126" i="9"/>
  <c r="R127" i="9" s="1"/>
  <c r="Q126" i="9"/>
  <c r="Q127" i="9" s="1"/>
  <c r="P126" i="9"/>
  <c r="P127" i="9" s="1"/>
  <c r="O126" i="9"/>
  <c r="N126" i="9"/>
  <c r="N127" i="9" s="1"/>
  <c r="L126" i="9"/>
  <c r="K126" i="9"/>
  <c r="K127" i="9" s="1"/>
  <c r="J126" i="9"/>
  <c r="J127" i="9" s="1"/>
  <c r="I126" i="9"/>
  <c r="I127" i="9" s="1"/>
  <c r="H126" i="9"/>
  <c r="H127" i="9" s="1"/>
  <c r="G126" i="9"/>
  <c r="F126" i="9"/>
  <c r="F127" i="9" s="1"/>
  <c r="E126" i="9"/>
  <c r="E127" i="9" s="1"/>
  <c r="D126" i="9"/>
  <c r="D127" i="9" s="1"/>
  <c r="C126" i="9"/>
  <c r="S125" i="9"/>
  <c r="S124" i="9"/>
  <c r="S123" i="9"/>
  <c r="S122" i="9"/>
  <c r="S121" i="9"/>
  <c r="S120" i="9"/>
  <c r="S119" i="9"/>
  <c r="S118" i="9"/>
  <c r="S117" i="9"/>
  <c r="S116" i="9"/>
  <c r="S115" i="9"/>
  <c r="S114" i="9"/>
  <c r="S113" i="9"/>
  <c r="S112" i="9"/>
  <c r="S111" i="9"/>
  <c r="S110" i="9"/>
  <c r="S109" i="9"/>
  <c r="S108" i="9"/>
  <c r="S107" i="9"/>
  <c r="S106" i="9"/>
  <c r="T94" i="9"/>
  <c r="R94" i="9"/>
  <c r="R95" i="9" s="1"/>
  <c r="Q94" i="9"/>
  <c r="Q95" i="9" s="1"/>
  <c r="P94" i="9"/>
  <c r="P95" i="9" s="1"/>
  <c r="O94" i="9"/>
  <c r="N94" i="9"/>
  <c r="E24" i="9" s="1"/>
  <c r="E25" i="9" s="1"/>
  <c r="L95" i="9"/>
  <c r="K94" i="9"/>
  <c r="K95" i="9" s="1"/>
  <c r="J94" i="9"/>
  <c r="I94" i="9"/>
  <c r="I95" i="9" s="1"/>
  <c r="H94" i="9"/>
  <c r="H95" i="9" s="1"/>
  <c r="G94" i="9"/>
  <c r="F94" i="9"/>
  <c r="F95" i="9" s="1"/>
  <c r="E94" i="9"/>
  <c r="E95" i="9" s="1"/>
  <c r="D94" i="9"/>
  <c r="D95" i="9" s="1"/>
  <c r="C94" i="9"/>
  <c r="T126" i="10"/>
  <c r="R126" i="10"/>
  <c r="R127" i="10" s="1"/>
  <c r="Q126" i="10"/>
  <c r="Q127" i="10" s="1"/>
  <c r="P126" i="10"/>
  <c r="P127" i="10" s="1"/>
  <c r="O126" i="10"/>
  <c r="N126" i="10"/>
  <c r="L126" i="10"/>
  <c r="L127" i="10" s="1"/>
  <c r="K126" i="10"/>
  <c r="K127" i="10" s="1"/>
  <c r="J126" i="10"/>
  <c r="J127" i="10" s="1"/>
  <c r="I126" i="10"/>
  <c r="I127" i="10" s="1"/>
  <c r="H126" i="10"/>
  <c r="H127" i="10" s="1"/>
  <c r="G126" i="10"/>
  <c r="F126" i="10"/>
  <c r="F127" i="10" s="1"/>
  <c r="E126" i="10"/>
  <c r="E127" i="10" s="1"/>
  <c r="D126" i="10"/>
  <c r="D127" i="10" s="1"/>
  <c r="C126" i="10"/>
  <c r="S125" i="10"/>
  <c r="S124" i="10"/>
  <c r="S123" i="10"/>
  <c r="S122" i="10"/>
  <c r="S121" i="10"/>
  <c r="S120" i="10"/>
  <c r="S119" i="10"/>
  <c r="S118" i="10"/>
  <c r="S117" i="10"/>
  <c r="S116" i="10"/>
  <c r="S115" i="10"/>
  <c r="S114" i="10"/>
  <c r="S113" i="10"/>
  <c r="S112" i="10"/>
  <c r="S111" i="10"/>
  <c r="S110" i="10"/>
  <c r="S109" i="10"/>
  <c r="S108" i="10"/>
  <c r="S107" i="10"/>
  <c r="S106" i="10"/>
  <c r="T94" i="10"/>
  <c r="R94" i="10"/>
  <c r="R95" i="10" s="1"/>
  <c r="Q94" i="10"/>
  <c r="Q95" i="10" s="1"/>
  <c r="P94" i="10"/>
  <c r="P95" i="10" s="1"/>
  <c r="O94" i="10"/>
  <c r="N94" i="10"/>
  <c r="N95" i="10" s="1"/>
  <c r="L94" i="10"/>
  <c r="K94" i="10"/>
  <c r="J94" i="10"/>
  <c r="J95" i="10" s="1"/>
  <c r="I94" i="10"/>
  <c r="I95" i="10" s="1"/>
  <c r="H94" i="10"/>
  <c r="H95" i="10" s="1"/>
  <c r="G94" i="10"/>
  <c r="F94" i="10"/>
  <c r="F95" i="10" s="1"/>
  <c r="E94" i="10"/>
  <c r="E95" i="10" s="1"/>
  <c r="D94" i="10"/>
  <c r="D95" i="10" s="1"/>
  <c r="C94" i="10"/>
  <c r="S93" i="10"/>
  <c r="S92" i="10"/>
  <c r="S91" i="10"/>
  <c r="S90" i="10"/>
  <c r="S89" i="10"/>
  <c r="S88" i="10"/>
  <c r="S87" i="10"/>
  <c r="S86" i="10"/>
  <c r="S85" i="10"/>
  <c r="S84" i="10"/>
  <c r="S83" i="10"/>
  <c r="S82" i="10"/>
  <c r="S81" i="10"/>
  <c r="S80" i="10"/>
  <c r="S79" i="10"/>
  <c r="S78" i="10"/>
  <c r="S77" i="10"/>
  <c r="S76" i="10"/>
  <c r="S75" i="10"/>
  <c r="S74" i="10"/>
  <c r="S75" i="11"/>
  <c r="S107" i="11" s="1"/>
  <c r="S76" i="11"/>
  <c r="S108" i="11" s="1"/>
  <c r="S77" i="11"/>
  <c r="S109" i="11" s="1"/>
  <c r="S78" i="11"/>
  <c r="S110" i="11" s="1"/>
  <c r="S80" i="11"/>
  <c r="S112" i="11" s="1"/>
  <c r="S81" i="11"/>
  <c r="S113" i="11" s="1"/>
  <c r="S82" i="11"/>
  <c r="S114" i="11" s="1"/>
  <c r="S83" i="11"/>
  <c r="S115" i="11" s="1"/>
  <c r="S84" i="11"/>
  <c r="S116" i="11" s="1"/>
  <c r="S85" i="11"/>
  <c r="S117" i="11" s="1"/>
  <c r="S86" i="11"/>
  <c r="S118" i="11" s="1"/>
  <c r="S87" i="11"/>
  <c r="S119" i="11" s="1"/>
  <c r="S89" i="11"/>
  <c r="S121" i="11" s="1"/>
  <c r="S74" i="11"/>
  <c r="S106" i="11" s="1"/>
  <c r="P94" i="11"/>
  <c r="P95" i="11" s="1"/>
  <c r="Q94" i="11"/>
  <c r="Q95" i="11" s="1"/>
  <c r="R94" i="11"/>
  <c r="R95" i="11" s="1"/>
  <c r="T94" i="11"/>
  <c r="O94" i="11"/>
  <c r="N94" i="11"/>
  <c r="N95" i="11" s="1"/>
  <c r="L94" i="11"/>
  <c r="J94" i="11"/>
  <c r="J95" i="11" s="1"/>
  <c r="I94" i="11"/>
  <c r="I95" i="11" s="1"/>
  <c r="H94" i="11"/>
  <c r="H95" i="11" s="1"/>
  <c r="G94" i="11"/>
  <c r="F94" i="11"/>
  <c r="F95" i="11" s="1"/>
  <c r="E94" i="11"/>
  <c r="E95" i="11" s="1"/>
  <c r="O127" i="10" l="1"/>
  <c r="N18" i="10"/>
  <c r="N19" i="10" s="1"/>
  <c r="O95" i="9"/>
  <c r="F24" i="9"/>
  <c r="F25" i="9" s="1"/>
  <c r="G127" i="10"/>
  <c r="L18" i="10"/>
  <c r="G95" i="9"/>
  <c r="D24" i="9"/>
  <c r="D25" i="9" s="1"/>
  <c r="K24" i="9"/>
  <c r="K25" i="9" s="1"/>
  <c r="L127" i="9"/>
  <c r="M24" i="9"/>
  <c r="M25" i="9" s="1"/>
  <c r="T127" i="10"/>
  <c r="O18" i="10"/>
  <c r="O19" i="10" s="1"/>
  <c r="T95" i="9"/>
  <c r="G24" i="9"/>
  <c r="G25" i="9" s="1"/>
  <c r="C127" i="10"/>
  <c r="K18" i="10"/>
  <c r="K19" i="10" s="1"/>
  <c r="C24" i="9"/>
  <c r="C25" i="9" s="1"/>
  <c r="N24" i="9"/>
  <c r="N25" i="9" s="1"/>
  <c r="L24" i="9"/>
  <c r="L25" i="9" s="1"/>
  <c r="N127" i="10"/>
  <c r="M18" i="10"/>
  <c r="M19" i="10" s="1"/>
  <c r="E18" i="11"/>
  <c r="G95" i="11"/>
  <c r="F18" i="11"/>
  <c r="T95" i="11"/>
  <c r="G18" i="11"/>
  <c r="O95" i="10"/>
  <c r="G95" i="10"/>
  <c r="D18" i="10"/>
  <c r="D19" i="10" s="1"/>
  <c r="T95" i="10"/>
  <c r="C95" i="10"/>
  <c r="C18" i="10"/>
  <c r="C19" i="10" s="1"/>
  <c r="K95" i="10"/>
  <c r="L95" i="10"/>
  <c r="E18" i="10"/>
  <c r="E19" i="10" s="1"/>
  <c r="O95" i="11"/>
  <c r="L95" i="11"/>
  <c r="G127" i="9"/>
  <c r="T127" i="9"/>
  <c r="C127" i="9"/>
  <c r="C95" i="9"/>
  <c r="N95" i="9"/>
  <c r="J95" i="9"/>
  <c r="O127" i="9"/>
  <c r="S94" i="9"/>
  <c r="S95" i="9" s="1"/>
  <c r="S126" i="9"/>
  <c r="S127" i="9" s="1"/>
  <c r="S126" i="10"/>
  <c r="S127" i="10" s="1"/>
  <c r="G18" i="10"/>
  <c r="G19" i="10" s="1"/>
  <c r="S94" i="10"/>
  <c r="S95" i="10" s="1"/>
  <c r="F18" i="10"/>
  <c r="F19" i="10" s="1"/>
  <c r="G19" i="11" l="1"/>
  <c r="G19" i="9" s="1"/>
  <c r="G18" i="9"/>
  <c r="F19" i="11"/>
  <c r="F19" i="9" s="1"/>
  <c r="F18" i="9"/>
  <c r="E19" i="11"/>
  <c r="E19" i="9" s="1"/>
  <c r="E18" i="9"/>
  <c r="L19" i="10"/>
  <c r="I63" i="10"/>
  <c r="I64" i="10" s="1"/>
  <c r="H63" i="10"/>
  <c r="H64" i="10" s="1"/>
  <c r="D63" i="10"/>
  <c r="D64" i="10" s="1"/>
  <c r="D94" i="11" l="1"/>
  <c r="C94" i="11"/>
  <c r="C18" i="11" s="1"/>
  <c r="C18" i="9" s="1"/>
  <c r="C95" i="11" l="1"/>
  <c r="C19" i="11"/>
  <c r="C19" i="9" s="1"/>
  <c r="D95" i="11"/>
  <c r="K94" i="11" l="1"/>
  <c r="S79" i="11"/>
  <c r="S111" i="11" s="1"/>
  <c r="K95" i="11" l="1"/>
  <c r="D18" i="11"/>
  <c r="D18" i="9" s="1"/>
  <c r="S94" i="11"/>
  <c r="S95" i="11" s="1"/>
  <c r="S126" i="11"/>
  <c r="S127" i="11" s="1"/>
  <c r="D19" i="11" l="1"/>
  <c r="D19" i="9" s="1"/>
</calcChain>
</file>

<file path=xl/sharedStrings.xml><?xml version="1.0" encoding="utf-8"?>
<sst xmlns="http://schemas.openxmlformats.org/spreadsheetml/2006/main" count="802" uniqueCount="251">
  <si>
    <t>Greater London Authority - Whole Life-Cycle Carbon (WLC) Assessment template</t>
  </si>
  <si>
    <t>HOW TO USE THIS SPREADSHEET</t>
  </si>
  <si>
    <t xml:space="preserve">This template should be used by planning applicants to fulfil the requirements of the Mayor's Whole Life-Cycle Carbon assessment policy set out in London Plan Policy SI 2. Before completing and submitting this spreadsheet to the GLA, applicants should read the Whole Life-Cycle Carbon Assessment guidance:  
</t>
  </si>
  <si>
    <t>https://www.london.gov.uk/what-we-do/planning/implementing-london-plan/planning-guidance/whole-life-cycle-carbon-assessments-guidance-pre-consultation-draft</t>
  </si>
  <si>
    <t xml:space="preserve">Applicants are required to submit WLC information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</si>
  <si>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</si>
  <si>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which requires applicants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</si>
  <si>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</si>
  <si>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At outline stage this can be based on default figures from the RICS Professional Statement: Whole Life Carbon assessment for the built environment. At detailed stage this should be based on bespoke building assumptions. Applicants are required to undertake two assessments; the first accounts for the current status of the electricity grid and the second accounts for its expected decarbonisation. Applicants may determine which assessment is to form the basis of design decisions (which should be confirmed in the relevant cell) but both assessments should be completed. This spreadsheet allows for both assessments to be provided.  </t>
  </si>
  <si>
    <t>3. Post-construction stage</t>
  </si>
  <si>
    <t>At the final stage of the WLC assessment process, applicants should complete the post-construction result tab of this template and submit it to the GLA within three months of practical completion.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</si>
  <si>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</si>
  <si>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</si>
  <si>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</si>
  <si>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</si>
  <si>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</si>
  <si>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</si>
  <si>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</si>
  <si>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</si>
  <si>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</si>
  <si>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</si>
  <si>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</si>
  <si>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</si>
  <si>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</si>
  <si>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</si>
  <si>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Has this principle been adopted? (Y/N)</t>
  </si>
  <si>
    <t xml:space="preserve">If yes provide examples, and if no please provide reasons for this </t>
  </si>
  <si>
    <t>Reuse and retrofit of existing buildings</t>
  </si>
  <si>
    <t xml:space="preserve">Significant retention and reuse of structures is carbon efficient and reduces construction costs. </t>
  </si>
  <si>
    <t>N</t>
  </si>
  <si>
    <t>Use recycled or repurposed material</t>
  </si>
  <si>
    <t>Reduces carbon emissions and reduces waste.</t>
  </si>
  <si>
    <t>Y</t>
  </si>
  <si>
    <t>Material selection</t>
  </si>
  <si>
    <t>Appropriate material choices is key to carbon reduction. Ensuring that there is synchronicity between materials selected and planned life expectancy of the building reduces waste and the need for replacement, thus reducing in use costs.</t>
  </si>
  <si>
    <t>Minimise operational energy use</t>
  </si>
  <si>
    <t>A 'fabric first' approach should be prioritised to minimise energy demand and reduce carbon and in-use costs.</t>
  </si>
  <si>
    <t>Minimise operational water use</t>
  </si>
  <si>
    <t>Choice of materials and durability of systems, to avoid leakage and subsequent building damage, contribute to reducing the carbon cost of water use.</t>
  </si>
  <si>
    <t>Disassembly and reuse</t>
  </si>
  <si>
    <t>Designing for future disassembly ensures that products do not become future waste, and maintain their environmental and economic value.</t>
  </si>
  <si>
    <t>Building shape and form</t>
  </si>
  <si>
    <t>Compact efficient shapes help minimise both operational and embodied carbon emissions for a given floor area. This means a more efficient building overall resulting in lower construction and in use costs.</t>
  </si>
  <si>
    <t>Regenerative design</t>
  </si>
  <si>
    <r>
      <t>Removing CO</t>
    </r>
    <r>
      <rPr>
        <sz val="8"/>
        <color rgb="FF313231"/>
        <rFont val="Arial"/>
        <family val="2"/>
      </rPr>
      <t>2</t>
    </r>
    <r>
      <rPr>
        <sz val="10"/>
        <color rgb="FF313231"/>
        <rFont val="Arial"/>
        <family val="2"/>
      </rPr>
      <t xml:space="preserve"> from the atmosphere through materials and systems absorbing it makes a direct positive contribution to carbon reduction. </t>
    </r>
  </si>
  <si>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</si>
  <si>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</si>
  <si>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</si>
  <si>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operational/embodied carbon relationship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</si>
  <si>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</si>
  <si>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</si>
  <si>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</si>
  <si>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</si>
  <si>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</si>
  <si>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an unnecessary and avoidable carbon cost. Buildings should be designed to minimise fabrication and construction waste, and to ease repair and replacement with minimum waste, which helps reduce initial and in-use costs. </t>
  </si>
  <si>
    <t>Efficient fabrication</t>
  </si>
  <si>
    <t>Efficient construction methods (e.g. modular systems, precision manufacturing and modern methods of construction) contribute to better build quality, reduce construction phase waste and reduce the need for repairs during post completion and the defects period (snagging).</t>
  </si>
  <si>
    <t>Lightweight construction</t>
  </si>
  <si>
    <t xml:space="preserve">Lightweight construction uses less material which reduces the carbon footprint of the building as there is less material to source, fabricate and deliver to site. </t>
  </si>
  <si>
    <t>Circular economy</t>
  </si>
  <si>
    <t xml:space="preserve">The circular economy principle focusses on a more efficient use of materials which in turn leads to carbon and financial efficiencies. </t>
  </si>
  <si>
    <t>e.g. A1, B1 etc.</t>
  </si>
  <si>
    <t>Date of assessment</t>
  </si>
  <si>
    <t>Nationally recognised assessment method used</t>
  </si>
  <si>
    <t>e.g. BS EN 15978, with additional guidance from RICS Professional Statement</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</si>
  <si>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</si>
  <si>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</si>
  <si>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</si>
  <si>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[This should align with the software tool used at outline/detailed planning stage]</t>
  </si>
  <si>
    <t>Source of carbon data for materials and products</t>
  </si>
  <si>
    <t>[See guidance for acceptable sources]</t>
  </si>
  <si>
    <t>EPD database used</t>
  </si>
  <si>
    <t>[If using more than one database please list all]</t>
  </si>
  <si>
    <r>
      <t xml:space="preserve">Estimated WLC emissions (Assessment 1)
</t>
    </r>
    <r>
      <rPr>
        <sz val="10"/>
        <color theme="0"/>
        <rFont val="Arial"/>
        <family val="2"/>
      </rPr>
      <t xml:space="preserve">N.B. This forms the WLC baseline for the development. The results from Assessment 1 below are automatically populated here. </t>
    </r>
  </si>
  <si>
    <r>
      <t xml:space="preserve">Estimated WLC emissions (Assessment 2)
</t>
    </r>
    <r>
      <rPr>
        <sz val="10"/>
        <color theme="0"/>
        <rFont val="Arial"/>
        <family val="2"/>
      </rPr>
      <t xml:space="preserve">N.B. The results from Assessment 2 below are automatically populated here. </t>
    </r>
  </si>
  <si>
    <t>Module A1-A5</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</si>
  <si>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</si>
  <si>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</si>
  <si>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</si>
  <si>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</si>
  <si>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</si>
  <si>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</si>
  <si>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 xml:space="preserve">Comparison with WLC benchmarks (see Appendix 2 of the guidance) if Assessment 1 was used to inform design decisions
</t>
  </si>
  <si>
    <t xml:space="preserve">
[Explain the reasons for any divergences from WLC benchmarks, including against the WLC aspirational benchmarks]</t>
  </si>
  <si>
    <t xml:space="preserve">Comparison with WLC benchmarks (see Appendix 2 of the guidance) if Assessment 2 was used to inform design decisions
</t>
  </si>
  <si>
    <t xml:space="preserve">[Explain the reasons for any divergences from WLC benchmarks, including against the WLC aspirational benchmarks. Please note that grid decarbonisation has not been accounted for in the benchmarks] </t>
  </si>
  <si>
    <t>Key site opportunities and constraints in reducing WLC emissions</t>
  </si>
  <si>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</si>
  <si>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 xml:space="preserve">Action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</si>
  <si>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</si>
  <si>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</si>
  <si>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</si>
  <si>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</si>
  <si>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</si>
  <si>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</si>
  <si>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</si>
  <si>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</si>
  <si>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</si>
  <si>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</si>
  <si>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</si>
  <si>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</si>
  <si>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</si>
  <si>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</si>
  <si>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</si>
  <si>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</si>
  <si>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</si>
  <si>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</si>
  <si>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For all primary building systems (structure, substructure, envelope, MEP services, internal finishes)</t>
  </si>
  <si>
    <t>Declare 'end of life' scenario as per project’s Circular Economy Statement</t>
  </si>
  <si>
    <t>0 kg</t>
  </si>
  <si>
    <t>25 kg</t>
  </si>
  <si>
    <t>e.g. Reinforcement</t>
  </si>
  <si>
    <t>5000 kg</t>
  </si>
  <si>
    <t>2 kg</t>
  </si>
  <si>
    <t>8 kg</t>
  </si>
  <si>
    <t>e.g. Formwork</t>
  </si>
  <si>
    <t>250 kg</t>
  </si>
  <si>
    <t>Demolition: Toxic/Hazardous/Contaminated Material Treatment</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</si>
  <si>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</si>
  <si>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</si>
  <si>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</si>
  <si>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</si>
  <si>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</si>
  <si>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</si>
  <si>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</si>
  <si>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</si>
  <si>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</si>
  <si>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</si>
  <si>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</si>
  <si>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</si>
  <si>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</si>
  <si>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</si>
  <si>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</si>
  <si>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</si>
  <si>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</si>
  <si>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</si>
  <si>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TOTAL</t>
  </si>
  <si>
    <t>Material intensity (kg/m2 GIA)</t>
  </si>
  <si>
    <t>Confirm here whether Assessment 1 or Assessment 2 (see below) is to form the basis of design decisions</t>
  </si>
  <si>
    <t>ASSESSMENT 1 - current status of the electricity grid</t>
  </si>
  <si>
    <r>
      <t>GWP POTENTIAL FOR ALL LIFE-CYCLE MODULES</t>
    </r>
    <r>
      <rPr>
        <b/>
        <vertAlign val="superscript"/>
        <sz val="10"/>
        <color rgb="FFFFFFFF"/>
        <rFont val="Arial"/>
        <family val="2"/>
      </rPr>
      <t xml:space="preserve">1                                                                                                                                                         </t>
    </r>
    <r>
      <rPr>
        <b/>
        <sz val="10"/>
        <color rgb="FFFFFFFF"/>
        <rFont val="Arial"/>
        <family val="2"/>
      </rPr>
      <t xml:space="preserve">(kgCO2e)                                                                                           </t>
    </r>
  </si>
  <si>
    <r>
      <t xml:space="preserve">Sequestered (or biogenic) carbon </t>
    </r>
    <r>
      <rPr>
        <sz val="10"/>
        <color rgb="FF000000"/>
        <rFont val="Arial"/>
        <family val="2"/>
      </rPr>
      <t xml:space="preserve">(negative value) </t>
    </r>
    <r>
      <rPr>
        <b/>
        <sz val="10"/>
        <color rgb="FF000000"/>
        <rFont val="Arial"/>
        <family val="2"/>
      </rPr>
      <t xml:space="preserve">(kgCO2e)  </t>
    </r>
  </si>
  <si>
    <t xml:space="preserve">Product stage (kgCO2e)  </t>
  </si>
  <si>
    <t xml:space="preserve">Construction process stage (kgCO2e)  </t>
  </si>
  <si>
    <t xml:space="preserve">Use stage (kgCO2e)  </t>
  </si>
  <si>
    <t xml:space="preserve">End of Life (EoL) stage (kgCO2e)  </t>
  </si>
  <si>
    <r>
      <t>TOTAL
Modules A-C 
kgCO</t>
    </r>
    <r>
      <rPr>
        <b/>
        <vertAlign val="subscript"/>
        <sz val="10"/>
        <color rgb="FFFFFFFF"/>
        <rFont val="Arial"/>
        <family val="2"/>
      </rPr>
      <t>2</t>
    </r>
    <r>
      <rPr>
        <b/>
        <sz val="10"/>
        <color rgb="FFFFFFFF"/>
        <rFont val="Arial"/>
        <family val="2"/>
      </rPr>
      <t>e</t>
    </r>
  </si>
  <si>
    <t xml:space="preserve">Benefits and loads beyond the system boundary (kgCO2e)  </t>
  </si>
  <si>
    <t>Module A</t>
  </si>
  <si>
    <t>Module B</t>
  </si>
  <si>
    <t>Module C</t>
  </si>
  <si>
    <t>Module D*</t>
  </si>
  <si>
    <t xml:space="preserve">[A1] to [A3] </t>
  </si>
  <si>
    <r>
      <t>[A4]</t>
    </r>
    <r>
      <rPr>
        <b/>
        <vertAlign val="superscript"/>
        <sz val="10"/>
        <color rgb="FF000000"/>
        <rFont val="Arial"/>
        <family val="2"/>
      </rPr>
      <t>2</t>
    </r>
  </si>
  <si>
    <t>[A5]</t>
  </si>
  <si>
    <t>[B1]</t>
  </si>
  <si>
    <t>[B2]*</t>
  </si>
  <si>
    <t>[B3]*</t>
  </si>
  <si>
    <t>[B4]*</t>
  </si>
  <si>
    <t>[B5]*</t>
  </si>
  <si>
    <t>[B6]</t>
  </si>
  <si>
    <t>[B7]</t>
  </si>
  <si>
    <t>[C1]</t>
  </si>
  <si>
    <t>[C2]</t>
  </si>
  <si>
    <t>[C3]</t>
  </si>
  <si>
    <t>[C4]</t>
  </si>
  <si>
    <t>Temporary Diversion Works</t>
  </si>
  <si>
    <t>Fittings, furnishings &amp; equipment</t>
  </si>
  <si>
    <t>Regulated emissions</t>
  </si>
  <si>
    <t>Unregulated emissions</t>
  </si>
  <si>
    <t>Operational Water</t>
  </si>
  <si>
    <t>TOTAL kg CO2e</t>
  </si>
  <si>
    <r>
      <t xml:space="preserve">TOTAL - </t>
    </r>
    <r>
      <rPr>
        <sz val="10"/>
        <color rgb="FFFFFFFF"/>
        <rFont val="Arial"/>
        <family val="2"/>
      </rPr>
      <t>kg CO2e/m2 GIA</t>
    </r>
  </si>
  <si>
    <t>Notes:</t>
  </si>
  <si>
    <t xml:space="preserve">* Report non-decarbonised values for both material and operational emissions using current status of the electricity grid.  </t>
  </si>
  <si>
    <t>Mandatary cells for completion</t>
  </si>
  <si>
    <r>
      <rPr>
        <vertAlign val="superscript"/>
        <sz val="10"/>
        <color rgb="FF000000"/>
        <rFont val="Arial"/>
        <family val="2"/>
      </rPr>
      <t>1</t>
    </r>
    <r>
      <rPr>
        <sz val="10"/>
        <color rgb="FF000000"/>
        <rFont val="Arial"/>
        <family val="2"/>
      </rPr>
      <t xml:space="preserve"> If you have entered a reference study period in cell C10 because the assumed building life expectancy is greater or less than 60 years, this table should be copied and pasted below using the actual assumed life expectancy. This should be done for both GWP reporting tables and should be clearly labelled.</t>
    </r>
  </si>
  <si>
    <t>N/A</t>
  </si>
  <si>
    <r>
      <rPr>
        <vertAlign val="superscript"/>
        <sz val="10"/>
        <color rgb="FF000000"/>
        <rFont val="Arial"/>
        <family val="2"/>
      </rPr>
      <t>2</t>
    </r>
    <r>
      <rPr>
        <sz val="10"/>
        <color rgb="FF000000"/>
        <rFont val="Arial"/>
        <family val="2"/>
      </rPr>
      <t xml:space="preserve"> Use the ‘European manufactured’ transportation scenarios (see Table 7, page 19 of the RICS PS) to calculate transportation emissions of MEP equipment.</t>
    </r>
  </si>
  <si>
    <t>ASSESSMENT 2 - expected decarbonisation of the electricity grid</t>
  </si>
  <si>
    <r>
      <t>GWP POTENTIAL FOR ALL LIFE-CYCLE MODULES</t>
    </r>
    <r>
      <rPr>
        <b/>
        <vertAlign val="superscript"/>
        <sz val="10"/>
        <color rgb="FFFFFFFF"/>
        <rFont val="Arial"/>
        <family val="2"/>
      </rPr>
      <t xml:space="preserve">1                                                                                                                                                         </t>
    </r>
    <r>
      <rPr>
        <b/>
        <sz val="10"/>
        <color rgb="FFFFFFFF"/>
        <rFont val="Arial"/>
        <family val="2"/>
      </rPr>
      <t>(kgCO2e)</t>
    </r>
  </si>
  <si>
    <t>* Report decarbonised values for both material and operational emissions using expected decarbonisation of the electricity grid.</t>
  </si>
  <si>
    <r>
      <t>Summary of</t>
    </r>
    <r>
      <rPr>
        <b/>
        <u/>
        <sz val="10"/>
        <color theme="0"/>
        <rFont val="Arial"/>
        <family val="2"/>
      </rPr>
      <t xml:space="preserve"> key actions</t>
    </r>
    <r>
      <rPr>
        <b/>
        <sz val="10"/>
        <color theme="0"/>
        <rFont val="Arial"/>
        <family val="2"/>
      </rPr>
      <t xml:space="preserve"> to reduce whole life-cycle carbon emissions that have informed this assessment, including the WLC reductions</t>
    </r>
  </si>
  <si>
    <t>Action</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</si>
  <si>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</si>
  <si>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</si>
  <si>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r>
      <t xml:space="preserve">Sequestered (or biogenic) carbon </t>
    </r>
    <r>
      <rPr>
        <sz val="10"/>
        <color rgb="FF000000"/>
        <rFont val="Arial"/>
        <family val="2"/>
      </rPr>
      <t>(negative value)</t>
    </r>
    <r>
      <rPr>
        <b/>
        <sz val="10"/>
        <color rgb="FF000000"/>
        <rFont val="Arial"/>
        <family val="2"/>
      </rPr>
      <t xml:space="preserve"> (kgCO2e)  </t>
    </r>
  </si>
  <si>
    <r>
      <t xml:space="preserve">WLC emissions baseline (Assessment 1)                                                             
</t>
    </r>
    <r>
      <rPr>
        <sz val="10"/>
        <color theme="0"/>
        <rFont val="Arial"/>
        <family val="2"/>
      </rPr>
      <t>(automatically populated from the 'detailed planning stage' tab)</t>
    </r>
  </si>
  <si>
    <r>
      <t xml:space="preserve">WLC emissions baseline (Assessment 2)                                                             
</t>
    </r>
    <r>
      <rPr>
        <sz val="10"/>
        <color theme="0"/>
        <rFont val="Arial"/>
        <family val="2"/>
      </rPr>
      <t>(automatically populated from the 'detailed planning stage' tab)</t>
    </r>
  </si>
  <si>
    <r>
      <t xml:space="preserve">Post-construction WLC emissions (Assessment 1)                                                                                                                                                                                                                               </t>
    </r>
    <r>
      <rPr>
        <sz val="10"/>
        <color theme="0"/>
        <rFont val="Arial"/>
        <family val="2"/>
      </rPr>
      <t>(automatically populated from Assessment 1 below)</t>
    </r>
  </si>
  <si>
    <r>
      <t xml:space="preserve">Post-construction WLC emissions (Assessment 2)                                                                                                                               </t>
    </r>
    <r>
      <rPr>
        <sz val="10"/>
        <color theme="0"/>
        <rFont val="Arial"/>
        <family val="2"/>
      </rPr>
      <t>(automatically populated from Assessment 2 below)</t>
    </r>
  </si>
  <si>
    <t xml:space="preserve">Commentary comparing the post-construction results against the WLC emissions baseline (Assessment 1) above </t>
  </si>
  <si>
    <t>[Explain the reasons for any divergences from assessment 1 result against the WLC emissions baseline above]</t>
  </si>
  <si>
    <t xml:space="preserve">Commentary comparing the post-construction results against the WLC emissions baseline (Assessment 2) above </t>
  </si>
  <si>
    <t>[Explain the reasons for any divergences from assessment 2 result against the WLC emissions baseline above]</t>
  </si>
  <si>
    <t xml:space="preserve">Commentary comparing the post-construction results against the WLC benchmarks (see Appendix 2) </t>
  </si>
  <si>
    <t>[Explain the reasons for any divergences from WLC benchmarks, including against the WLC aspirational benchmarks]</t>
  </si>
  <si>
    <t>[Explain the reasons for any divergences from WLC benchmarks, including against the WLC aspirational benchmarks. Please note that grid decarbonisation has not been accounted for in the benchmarks]</t>
  </si>
  <si>
    <t>Confirm here whether Assessment 1 or Assessment 2 formed the basis of design decisions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</si>
  <si>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</si>
  <si>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</si>
  <si>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</si>
  <si>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</si>
  <si>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</si>
  <si>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</si>
  <si>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t>[A4]</t>
  </si>
  <si>
    <t>Assessment no.</t>
  </si>
  <si>
    <t>WLC reduction principles adopted</t>
  </si>
  <si>
    <t>Assessment 1</t>
  </si>
  <si>
    <t>Assessment 2</t>
  </si>
  <si>
    <t>Ham Close</t>
  </si>
  <si>
    <t>Mixed-use development Class C3, Class F2 and sui generis</t>
  </si>
  <si>
    <t>Energist UK</t>
  </si>
  <si>
    <t>Phased mixed-use development comprising 452 residential homes (Class C3) up to six storeys; a Community/Leisure Facility (Class F2) of up to 3 storeys in height, a “Maker Labs” (sui generis) of up to 2 storeys together with basement car parking and site-wide landscaping</t>
  </si>
  <si>
    <t>BS EN 15978, with additional guidance from RICS Professional Statement</t>
  </si>
  <si>
    <t>One Click LCA</t>
  </si>
  <si>
    <t>Type III environmental declarations (EPDs and equivalent) and datasets in accordance with BS EN 15804 and  ISO 14025.</t>
  </si>
  <si>
    <t>Default from One-Click database</t>
  </si>
  <si>
    <t>Refer to Energist UK Circular Economy Statement</t>
  </si>
  <si>
    <t>TBC</t>
  </si>
  <si>
    <t xml:space="preserve">Brick; Cement board; Steel stud; Mineral Wool; Plasterboard  </t>
  </si>
  <si>
    <t>Aluminium frame double glazing window</t>
  </si>
  <si>
    <t>Plasterboard; Steel stud; Concrete block; Mineral Wool</t>
  </si>
  <si>
    <t>Wood doors</t>
  </si>
  <si>
    <t>Carpet</t>
  </si>
  <si>
    <t xml:space="preserve">Metal </t>
  </si>
  <si>
    <t>Concrete block; aggregate</t>
  </si>
  <si>
    <t>Slate; Asphalt; PIR; Aluminium</t>
  </si>
  <si>
    <t xml:space="preserve">
The site is an existing RHP owned estate, with 6 small parcels of land owned by the council.  The site has 14 existing residential blocks, plus some
ancillary uses including garages.  The site does not contain designated heritage assets or locally listed heritage assets.
The flats at Ham Close are of poor construction, with poor insulation by today’s standards. Many have condensation/damp issues. In addition, there are no private gardens, terraces or lifts, leaving a number of flats inaccessible to people with disabilities. RHP and Richmond Council are therefore working with the local community to develop plans to improve Ham Close. The existing structures are not fit for the intended purpose. 
The proposed new site layout and occupancy density and amenities are significantly different to the existing site. Therefore, no parts of the existing superstructure or substructure will be retained. 
The Council supports the regeneration of Ham Close including demolition of the existing buildings and new build reprovision of all residential and non-residential buildings, plus the provision of additional new residential accommodation.</t>
  </si>
  <si>
    <t>A pre-demolition audit will be completed to understand the quantities of existing materials on site that can be reused on-site or recycled off-site. There is likely to be a significant quantity of concrete that can be crushed and re-used as pile matt and fill material.
Hill Residential will review the potential for using recycled materials on-site for example the use of secondary aggregates such as fly ash or GGBS cement substitutes. Steel procurement will also be reviewed with a view to maximising recycled content.</t>
  </si>
  <si>
    <t>Low carbon materials will be procured wherever possible with a focus on selecting materials with Environmental Product Declarations (EPDs). The current proposal is for a reinforced concrete frame and traditional construction. It is likely that the concrete and steel will have the highest embodied carbon therefore options will be reviewed in the WLC Assessment to reduce the embodied carbon of concrete to be specified.
The design team is currently investigating low embodied carbon structural elements such as SIPS / CLT for the internal structure of the Community facilities. 
When selecting construction products Hill Residential will review options based on the life expectancy of the building to ensure replacement cost and associated emissions are reduced wherever possible.</t>
  </si>
  <si>
    <t>In line with New London Plan requirements, Hill Residential will achieve a 10% fabric first emissions reduction for residential and 15% reduction for non-residential areas.
Hill Residential will review the potential for passive design measures. The proposed construction is a concrete frame therefore the building will have a high thermal mass, helping to reduce heating and cooling demand. The glazing areas will also be carefully considered to reduce solar gains.</t>
  </si>
  <si>
    <t>Building services will be carefully designed to achieve the most efficient outcome and reduce embodied carbon. 
Water leak detection systems will be installed to commercial and residential areas to prevent potential damage to building fabric causing additional carbon costs from replacement.
Hill Residential will review all opportunities for rainwater harvesting for irrigation purposes.</t>
  </si>
  <si>
    <t>The design team will endeavour to maximise the use of internal demountable partition walls.
All non-domestic areas will be designed to accommodate changes of use and future tenant layout and fit-out.
Hill Residential will review the potential to use lime mortar in some applications so that brickwork can be disassembled, and the bricks reused at end of life.</t>
  </si>
  <si>
    <t>The proposed buildings utilise compact efficient shapes and the architect is being challenged to reduce the wall to floor ratio as far as possible to increase efficiency.</t>
  </si>
  <si>
    <t>The design team will endeavour to maximise areas of exposed concrete such as stair cores, lift shafts, commercial areas. 
The development will also look to install green roofs wherever possible and maximise soft landscaping and tree planting.</t>
  </si>
  <si>
    <t>A full review of building durability measures will be made to determine the vulnerable areas of the building likely to be impacted by vehicle collision or high pedestrian traffic. Measures will be installed in the building to reduce impact and wear and tear thus reducing replacement cost over the building life cycle.
A Functional Adaptability Plan will be produced to determine possible measures to improve the flexibility of the buildings. Demountable partitions will be maximised where applicable and soft spots will be investigated. The commercial areas will be left as Shell and Core to allow flexibility for future tenants.
The fully fitted community facilities will be designed to allow for future adaptation to other uses such as commercial community offices.</t>
  </si>
  <si>
    <t>Hill Residential will review both embodied and operational carbon costs in the WLC assessment. Careful consideration will be given to the building fabric to ensure that embodied carbon is minimised where possible and the impact on operational heating and cooling emissions are not unduly impacted.
Fully glazed facades are not proposed and the construction will be predominantly concrete frame and brick, so unnecessary heating and cooling demands will be avoided.</t>
  </si>
  <si>
    <t>Hill Residential will review the life expectancy of the building and consider this for material procurement decisions. A building life expectancy of at least 60 years will be used for WLC assessment purposes. All building materials will be procured in line with the Hill Residential Sustainable Procurement Plan. A Maintenance and Repair Schedule will be produced for the project to ensure that material life expectancy is maintained appropriately.</t>
  </si>
  <si>
    <t>All materials will be procured in line with the Hill Residential Sustainable Procurement Plan which aims to source materials locally wherever possible. A sub-contractor tender matrix will also be used which gives additional weighting to local procurement.
Additional onus will be placed on local and UK procurement due to current global and political uncertainties and the impact this has on acquiring materials.</t>
  </si>
  <si>
    <t xml:space="preserve">Hill Residential will complete a Site Waste Management Plan detailing procedures for waste minimisation on site. Current BREEAM targets are above Outstanding level minimum requirements at less than 6.5 tonnes per 100sqm GIFA. Hill Residential are also aiming to divert at least 90% of construction waste from landfill.
Procuring windows that use steel stillages for transportation is proposed to reduce packaging waste and also potential breakage waste. Balconies are also proposed to be pre-fabricated off-site to reduce waste. Hill Residential will review any other feasible MMC such as pod construction for elements of the residential units. </t>
  </si>
  <si>
    <t>The Design Team will endeavour to specify the correct material sized for the building wherever possible to reduce the chance of off-cuts. Due consideration will be given to standard manufacturing sizes in the design. 2.5m ceiling heights are proposed and the material will be selected in line with this.</t>
  </si>
  <si>
    <t xml:space="preserve">The building will be a concrete frame so lightweight construction will be difficult however SFS infill is proposed to residential areas which will reduce overall load.
Lightweight construction is proposed for set-back top floors on 6 storeys, blocks.  </t>
  </si>
  <si>
    <t>A full Circular Economy Statement will be developed. Hill Residential will maximise the use of construction materials that are fully re-usable at the end of life. The re-use of building components will be investigated with manufacturers and techniques such as lime mortars will be reviewed for potential use subject to structural and cost sign off.</t>
  </si>
  <si>
    <t>40% cement replacement fly ash (this is 20% above the RICS recommended minimum threshold)</t>
  </si>
  <si>
    <t>Composite aluminium external windows</t>
  </si>
  <si>
    <t>The scheme comprises 452 residential homes (Class C3) up to six storeys; a Community/Leisure Facility (Class F2) of up to 3 storeys in height, a “Maker Labs” (sui generis) of up to 2 storeys. The substructure consists of a concrete piling foundation and RC ground floor slab; the superstructure consists of RC slabs spanning between RC transfer beams with RC Columns.  The external walls are a combination of the brick cavity and lightweight constructions. The building's flat green roofs are constructed of RC slabs and slop roofs with slate tiles.  Efforts have been made to reduce the whole-life carbon of concrete elements by using cement with 40% fly ash cement replacement throughout. The baseline design incorporated aluminium external windows. All efforts have been made to reduce the whole life carbon of the building from the outset. 
The energy demand of the building has been minimised by following a fabric-first approach. Energy efficiency measures have been incorporated by specifying high-efficiency ASHP for heating and cooling demand.</t>
  </si>
  <si>
    <t xml:space="preserve">The WLC was based on the information available to date and provided by the design team. The proposed mixed-use redevelopment is predominantly residential. The results are within the A1-A5 and B-C  benchmark for Apartment/hotel. 
             - Modules A1-A5: 750-850 kgCO2/m2 GIA
             - Modules B-C (excluding B6 &amp; B7): 300-400 kgCO2/m2 GIA
The results reflect the positive impacts of the reduction measures adopted in the scheme. </t>
  </si>
  <si>
    <t xml:space="preserve">Concrete; Steel rebar; Brick; Cement board; Steel stud; Mineral Wool; Plasterboard  </t>
  </si>
  <si>
    <t>Concrete &amp; Steel rebar</t>
  </si>
  <si>
    <t>Concrete &amp; Steel rebar; Cement Screed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</si>
</sst>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38"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sz val="8"/>
      <color rgb="FF313231"/>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b/>
      <vertAlign val="superscript"/>
      <sz val="10"/>
      <color rgb="FF000000"/>
      <name val="Arial"/>
      <family val="2"/>
    </font>
    <font>
      <b/>
      <sz val="16"/>
      <color rgb="FFFFFFFF"/>
      <name val="Arial"/>
      <family val="2"/>
    </font>
    <font>
      <sz val="10"/>
      <name val="Times New Roman"/>
      <family val="1"/>
    </font>
    <font>
      <b/>
      <u/>
      <sz val="10"/>
      <color theme="0"/>
      <name val="Arial"/>
      <family val="2"/>
    </font>
    <font>
      <sz val="8"/>
      <name val="Arial"/>
      <family val="2"/>
    </font>
    <font>
      <b/>
      <sz val="10"/>
      <color rgb="FF00CC99"/>
      <name val="Arial"/>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s>
  <cellStyleXfs count="2">
    <xf numFmtId="0" fontId="0" fillId="0" borderId="0"/>
    <xf numFmtId="0" fontId="19" fillId="0" borderId="0" applyNumberFormat="0" applyFill="0" applyBorder="0" applyAlignment="0" applyProtection="0"/>
  </cellStyleXfs>
  <cellXfs count="409">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0" fillId="9" borderId="1" xfId="0" applyFill="1" applyBorder="1" applyAlignment="1">
      <alignment horizontal="center" vertical="center"/>
    </xf>
    <xf numFmtId="0" fontId="0" fillId="7" borderId="1" xfId="0" applyFill="1" applyBorder="1" applyAlignment="1" applyProtection="1">
      <alignment horizontal="center" vertical="center"/>
      <protection locked="0"/>
    </xf>
    <xf numFmtId="0" fontId="9" fillId="5" borderId="6"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4" fontId="4" fillId="9" borderId="6" xfId="0" applyNumberFormat="1" applyFont="1" applyFill="1" applyBorder="1" applyAlignment="1" applyProtection="1">
      <alignment horizontal="center" vertical="center"/>
      <protection locked="0"/>
    </xf>
    <xf numFmtId="164" fontId="9" fillId="5" borderId="6" xfId="0" applyNumberFormat="1" applyFont="1" applyFill="1" applyBorder="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4" fillId="9" borderId="1" xfId="0" applyNumberFormat="1"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0" fillId="11" borderId="1" xfId="0" applyNumberFormat="1" applyFill="1" applyBorder="1" applyAlignment="1" applyProtection="1">
      <alignment horizontal="center" vertical="center" wrapText="1"/>
      <protection locked="0"/>
    </xf>
    <xf numFmtId="166" fontId="6" fillId="11" borderId="1" xfId="0" applyNumberFormat="1" applyFont="1" applyFill="1" applyBorder="1" applyAlignment="1">
      <alignment horizontal="center" vertical="center" wrapText="1"/>
    </xf>
    <xf numFmtId="166" fontId="11" fillId="11" borderId="1" xfId="0" applyNumberFormat="1" applyFont="1" applyFill="1" applyBorder="1" applyAlignment="1">
      <alignment horizontal="center" vertical="center" wrapText="1"/>
    </xf>
    <xf numFmtId="166" fontId="3" fillId="11" borderId="1" xfId="0" applyNumberFormat="1" applyFont="1" applyFill="1" applyBorder="1" applyAlignment="1" applyProtection="1">
      <alignment vertical="center" wrapText="1"/>
      <protection locked="0"/>
    </xf>
    <xf numFmtId="165" fontId="6" fillId="11" borderId="1" xfId="0" applyNumberFormat="1" applyFont="1" applyFill="1" applyBorder="1" applyAlignment="1">
      <alignment horizontal="center" vertical="center" wrapText="1"/>
    </xf>
    <xf numFmtId="165" fontId="6" fillId="11" borderId="1" xfId="0" applyNumberFormat="1" applyFont="1" applyFill="1" applyBorder="1" applyAlignment="1">
      <alignment vertical="center" wrapText="1"/>
    </xf>
    <xf numFmtId="0" fontId="7" fillId="0" borderId="0" xfId="0" applyFont="1" applyAlignment="1">
      <alignment horizontal="center" vertical="center" wrapText="1"/>
    </xf>
    <xf numFmtId="165" fontId="9" fillId="0" borderId="0" xfId="0" applyNumberFormat="1" applyFont="1" applyAlignment="1">
      <alignment horizontal="center" vertical="center" wrapText="1"/>
    </xf>
    <xf numFmtId="165" fontId="4" fillId="0" borderId="0" xfId="0" applyNumberFormat="1" applyFont="1" applyAlignment="1">
      <alignment horizontal="center" vertical="center"/>
    </xf>
    <xf numFmtId="164" fontId="9" fillId="5" borderId="33" xfId="0" applyNumberFormat="1" applyFont="1" applyFill="1" applyBorder="1" applyAlignment="1">
      <alignment horizontal="center" vertical="center" wrapText="1"/>
    </xf>
    <xf numFmtId="164" fontId="4" fillId="9" borderId="35" xfId="0" applyNumberFormat="1" applyFont="1" applyFill="1" applyBorder="1" applyAlignment="1">
      <alignment horizontal="center" vertical="center"/>
    </xf>
    <xf numFmtId="164" fontId="4" fillId="9" borderId="33" xfId="0" applyNumberFormat="1" applyFont="1" applyFill="1" applyBorder="1" applyAlignment="1">
      <alignment horizontal="center" vertical="center"/>
    </xf>
    <xf numFmtId="164" fontId="4" fillId="11" borderId="33" xfId="0" applyNumberFormat="1" applyFont="1" applyFill="1" applyBorder="1" applyAlignment="1">
      <alignment horizontal="center" vertical="center"/>
    </xf>
    <xf numFmtId="164" fontId="4" fillId="11" borderId="33" xfId="0" applyNumberFormat="1" applyFont="1" applyFill="1" applyBorder="1" applyAlignment="1">
      <alignment horizontal="center" vertical="center" wrapText="1"/>
    </xf>
    <xf numFmtId="168" fontId="9" fillId="5" borderId="34" xfId="0" applyNumberFormat="1" applyFont="1" applyFill="1" applyBorder="1" applyAlignment="1">
      <alignment horizontal="center" vertical="center" wrapText="1"/>
    </xf>
    <xf numFmtId="168" fontId="4" fillId="9" borderId="34" xfId="0" applyNumberFormat="1" applyFont="1" applyFill="1" applyBorder="1" applyAlignment="1">
      <alignment horizontal="center" vertical="center"/>
    </xf>
    <xf numFmtId="166" fontId="0" fillId="9" borderId="1" xfId="0" applyNumberFormat="1" applyFill="1" applyBorder="1" applyAlignment="1">
      <alignment horizontal="center" vertical="center"/>
    </xf>
    <xf numFmtId="168" fontId="4" fillId="11" borderId="34" xfId="0" applyNumberFormat="1" applyFont="1" applyFill="1" applyBorder="1" applyAlignment="1">
      <alignment horizontal="center" vertical="center" wrapText="1"/>
    </xf>
    <xf numFmtId="168" fontId="4" fillId="11" borderId="34" xfId="0" applyNumberFormat="1" applyFont="1" applyFill="1" applyBorder="1" applyAlignment="1">
      <alignment horizontal="center" vertical="center"/>
    </xf>
    <xf numFmtId="168" fontId="4" fillId="9" borderId="36" xfId="0" applyNumberFormat="1" applyFont="1" applyFill="1" applyBorder="1" applyAlignment="1">
      <alignment horizontal="center" vertical="center"/>
    </xf>
    <xf numFmtId="169" fontId="0" fillId="9" borderId="1" xfId="0" applyNumberFormat="1" applyFill="1" applyBorder="1" applyAlignment="1">
      <alignment horizontal="center" vertical="center"/>
    </xf>
    <xf numFmtId="1" fontId="0" fillId="9" borderId="1" xfId="0" applyNumberFormat="1" applyFill="1" applyBorder="1" applyAlignment="1">
      <alignment horizontal="center" vertical="center"/>
    </xf>
    <xf numFmtId="166" fontId="11" fillId="9" borderId="1" xfId="0" applyNumberFormat="1" applyFont="1" applyFill="1" applyBorder="1" applyAlignment="1">
      <alignment vertical="center" wrapText="1"/>
    </xf>
    <xf numFmtId="166" fontId="0" fillId="11" borderId="1" xfId="0" applyNumberFormat="1" applyFill="1" applyBorder="1" applyAlignment="1">
      <alignment horizontal="center" vertical="center"/>
    </xf>
    <xf numFmtId="169" fontId="0" fillId="11" borderId="1" xfId="0" applyNumberFormat="1" applyFill="1" applyBorder="1" applyAlignment="1">
      <alignment horizontal="center" vertical="center"/>
    </xf>
    <xf numFmtId="1" fontId="0" fillId="11" borderId="1" xfId="0" applyNumberFormat="1" applyFill="1" applyBorder="1" applyAlignment="1">
      <alignment horizontal="center" vertical="center"/>
    </xf>
    <xf numFmtId="0" fontId="0" fillId="9" borderId="1" xfId="0" applyFill="1" applyBorder="1" applyAlignment="1" applyProtection="1">
      <alignment horizontal="center" vertical="center" wrapText="1"/>
      <protection locked="0"/>
    </xf>
    <xf numFmtId="0" fontId="0" fillId="9" borderId="1" xfId="0" applyFill="1" applyBorder="1" applyAlignment="1" applyProtection="1">
      <alignment horizontal="left" vertical="center" wrapText="1"/>
      <protection locked="0"/>
    </xf>
    <xf numFmtId="0" fontId="4" fillId="11" borderId="8"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2" fillId="3" borderId="1" xfId="0" applyFont="1" applyFill="1" applyBorder="1" applyAlignment="1">
      <alignment horizontal="right"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1" fillId="6"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2" fillId="0" borderId="0" xfId="0" applyFont="1" applyAlignment="1">
      <alignment horizontal="right" vertical="center" wrapText="1"/>
    </xf>
    <xf numFmtId="0" fontId="0" fillId="0" borderId="0" xfId="0" applyAlignment="1">
      <alignment horizontal="left"/>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21"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32" xfId="0" applyFont="1" applyFill="1" applyBorder="1" applyAlignment="1">
      <alignment horizontal="right" vertical="center"/>
    </xf>
    <xf numFmtId="0" fontId="6" fillId="4" borderId="32" xfId="0" applyFont="1" applyFill="1" applyBorder="1" applyAlignment="1">
      <alignment horizontal="right" vertical="center" wrapText="1"/>
    </xf>
    <xf numFmtId="0" fontId="6" fillId="0" borderId="0" xfId="0" applyFont="1" applyAlignment="1">
      <alignment vertical="center"/>
    </xf>
    <xf numFmtId="0" fontId="6" fillId="4" borderId="0" xfId="0" applyFont="1" applyFill="1" applyAlignment="1">
      <alignment horizontal="right" vertical="center" wrapText="1"/>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166" fontId="4" fillId="9" borderId="1" xfId="0" applyNumberFormat="1" applyFont="1" applyFill="1" applyBorder="1" applyAlignment="1">
      <alignment horizontal="center" vertical="center" wrapText="1"/>
    </xf>
    <xf numFmtId="166" fontId="6" fillId="9" borderId="1" xfId="0" applyNumberFormat="1" applyFont="1" applyFill="1" applyBorder="1" applyAlignment="1">
      <alignment horizontal="center" vertical="center" wrapText="1"/>
    </xf>
    <xf numFmtId="166" fontId="6" fillId="9" borderId="3" xfId="0" applyNumberFormat="1" applyFont="1" applyFill="1" applyBorder="1" applyAlignment="1">
      <alignment horizontal="center" vertical="center" wrapText="1"/>
    </xf>
    <xf numFmtId="165" fontId="6" fillId="9" borderId="1" xfId="0" applyNumberFormat="1" applyFont="1" applyFill="1" applyBorder="1" applyAlignment="1">
      <alignment horizontal="center" vertical="center" wrapText="1"/>
    </xf>
    <xf numFmtId="0" fontId="11" fillId="4" borderId="1" xfId="0" applyFont="1" applyFill="1" applyBorder="1" applyAlignment="1">
      <alignment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3" fillId="0" borderId="0" xfId="0" applyFont="1" applyAlignment="1">
      <alignment horizontal="center" vertical="center" wrapText="1"/>
    </xf>
    <xf numFmtId="0" fontId="3" fillId="0" borderId="0" xfId="0" applyFont="1" applyAlignment="1">
      <alignment vertical="center" wrapText="1"/>
    </xf>
    <xf numFmtId="0" fontId="11" fillId="4" borderId="0" xfId="0" applyFont="1" applyFill="1" applyAlignment="1">
      <alignment vertical="center" wrapText="1"/>
    </xf>
    <xf numFmtId="0" fontId="28" fillId="0" borderId="0" xfId="0" applyFont="1"/>
    <xf numFmtId="0" fontId="29" fillId="0" borderId="0" xfId="0" applyFont="1" applyAlignment="1">
      <alignment vertical="center"/>
    </xf>
    <xf numFmtId="166" fontId="11" fillId="9" borderId="1" xfId="0" applyNumberFormat="1" applyFont="1" applyFill="1" applyBorder="1" applyAlignment="1">
      <alignment horizontal="center" vertical="center" wrapText="1"/>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1" fillId="0" borderId="25" xfId="0" applyFont="1" applyBorder="1" applyAlignment="1">
      <alignment vertical="center" wrapText="1"/>
    </xf>
    <xf numFmtId="0" fontId="11" fillId="4" borderId="0" xfId="0" applyFont="1" applyFill="1" applyAlignment="1">
      <alignment horizontal="center" vertical="center" wrapText="1"/>
    </xf>
    <xf numFmtId="0" fontId="1" fillId="2" borderId="0" xfId="0" applyFont="1" applyFill="1" applyAlignment="1">
      <alignment horizontal="right"/>
    </xf>
    <xf numFmtId="0" fontId="1" fillId="2" borderId="0" xfId="0" applyFont="1" applyFill="1" applyAlignment="1">
      <alignment horizontal="left" vertical="center"/>
    </xf>
    <xf numFmtId="0" fontId="2" fillId="3" borderId="3" xfId="0" applyFont="1" applyFill="1" applyBorder="1" applyAlignment="1">
      <alignment vertical="center" wrapText="1"/>
    </xf>
    <xf numFmtId="0" fontId="2" fillId="3" borderId="8" xfId="0" applyFont="1" applyFill="1" applyBorder="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30" fillId="0" borderId="0" xfId="0" applyFont="1" applyAlignment="1">
      <alignment horizontal="left" vertical="center"/>
    </xf>
    <xf numFmtId="0" fontId="30" fillId="0" borderId="26" xfId="0" applyFont="1" applyBorder="1" applyAlignment="1">
      <alignment horizontal="left" vertical="center"/>
    </xf>
    <xf numFmtId="166" fontId="6" fillId="11" borderId="3" xfId="0" applyNumberFormat="1" applyFont="1" applyFill="1" applyBorder="1" applyAlignment="1">
      <alignment horizontal="center" vertical="center" wrapText="1"/>
    </xf>
    <xf numFmtId="0" fontId="6" fillId="4" borderId="21"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6" fillId="4" borderId="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7" fillId="0" borderId="0" xfId="0" applyFont="1" applyAlignment="1">
      <alignment vertical="top" wrapText="1"/>
    </xf>
    <xf numFmtId="0" fontId="21" fillId="0" borderId="0" xfId="0" applyFont="1" applyAlignment="1">
      <alignment vertical="top"/>
    </xf>
    <xf numFmtId="0" fontId="1" fillId="0" borderId="0" xfId="0" applyFont="1"/>
    <xf numFmtId="0" fontId="0" fillId="0" borderId="0" xfId="0" applyAlignment="1">
      <alignment wrapText="1"/>
    </xf>
    <xf numFmtId="0" fontId="0" fillId="7" borderId="1" xfId="0" applyFill="1" applyBorder="1" applyAlignment="1" applyProtection="1">
      <alignment vertical="top" wrapText="1"/>
      <protection locked="0"/>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14" fillId="0" borderId="25" xfId="0" applyFont="1" applyBorder="1" applyAlignme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0" fillId="7" borderId="8" xfId="0" applyFill="1" applyBorder="1" applyAlignment="1">
      <alignment horizontal="left" vertical="center" wrapText="1"/>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8" xfId="0" applyFont="1" applyFill="1" applyBorder="1" applyAlignment="1">
      <alignment horizontal="center" vertical="center"/>
    </xf>
    <xf numFmtId="0" fontId="2" fillId="3" borderId="1" xfId="0" applyFont="1" applyFill="1" applyBorder="1" applyAlignment="1">
      <alignment horizontal="right" vertical="center"/>
    </xf>
    <xf numFmtId="0" fontId="0" fillId="7" borderId="1" xfId="0" applyFill="1" applyBorder="1" applyAlignment="1" applyProtection="1">
      <alignment horizontal="left" vertical="center"/>
      <protection locked="0"/>
    </xf>
    <xf numFmtId="14" fontId="0" fillId="7" borderId="1" xfId="0" applyNumberFormat="1" applyFill="1" applyBorder="1" applyAlignment="1" applyProtection="1">
      <alignment horizontal="left" vertical="center"/>
      <protection locked="0"/>
    </xf>
    <xf numFmtId="0" fontId="0" fillId="7" borderId="1" xfId="0" applyFill="1" applyBorder="1" applyAlignment="1" applyProtection="1">
      <alignment horizontal="left" vertical="center" wrapText="1"/>
      <protection locked="0"/>
    </xf>
    <xf numFmtId="0" fontId="1" fillId="6" borderId="3" xfId="0" applyFont="1" applyFill="1" applyBorder="1" applyAlignment="1">
      <alignment horizontal="right"/>
    </xf>
    <xf numFmtId="0" fontId="1" fillId="6" borderId="2" xfId="0" applyFont="1" applyFill="1" applyBorder="1" applyAlignment="1">
      <alignment horizontal="right"/>
    </xf>
    <xf numFmtId="0" fontId="1" fillId="6" borderId="2" xfId="0" applyFont="1" applyFill="1" applyBorder="1" applyAlignment="1">
      <alignment horizontal="left" vertical="center"/>
    </xf>
    <xf numFmtId="0" fontId="1" fillId="6" borderId="8" xfId="0" applyFont="1" applyFill="1" applyBorder="1" applyAlignment="1">
      <alignment horizontal="left"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8" xfId="0" applyBorder="1" applyAlignment="1">
      <alignment horizontal="left"/>
    </xf>
    <xf numFmtId="0" fontId="6" fillId="0" borderId="6" xfId="0" applyFont="1"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7" fillId="5" borderId="21" xfId="0" applyFont="1" applyFill="1" applyBorder="1" applyAlignment="1">
      <alignment horizontal="right" vertical="center" wrapText="1"/>
    </xf>
    <xf numFmtId="0" fontId="7" fillId="5" borderId="22" xfId="0" applyFont="1" applyFill="1" applyBorder="1" applyAlignment="1">
      <alignment horizontal="right" vertical="center" wrapText="1"/>
    </xf>
    <xf numFmtId="0" fontId="0" fillId="9" borderId="3" xfId="0" applyFill="1" applyBorder="1" applyAlignment="1" applyProtection="1">
      <alignment horizontal="left" vertical="top" wrapText="1"/>
      <protection locked="0"/>
    </xf>
    <xf numFmtId="0" fontId="0" fillId="9" borderId="2" xfId="0" applyFill="1" applyBorder="1" applyAlignment="1" applyProtection="1">
      <alignment horizontal="left" vertical="top" wrapText="1"/>
      <protection locked="0"/>
    </xf>
    <xf numFmtId="0" fontId="0" fillId="9" borderId="8" xfId="0" applyFill="1" applyBorder="1" applyAlignment="1" applyProtection="1">
      <alignment horizontal="left" vertical="top" wrapText="1"/>
      <protection locked="0"/>
    </xf>
    <xf numFmtId="0" fontId="1" fillId="8" borderId="3" xfId="0" applyFont="1" applyFill="1" applyBorder="1" applyAlignment="1">
      <alignment vertical="center" wrapText="1"/>
    </xf>
    <xf numFmtId="0" fontId="1" fillId="8" borderId="2" xfId="0" applyFont="1" applyFill="1" applyBorder="1" applyAlignment="1">
      <alignment vertical="center" wrapText="1"/>
    </xf>
    <xf numFmtId="0" fontId="1" fillId="8" borderId="8" xfId="0" applyFont="1" applyFill="1" applyBorder="1" applyAlignment="1">
      <alignment vertical="center" wrapText="1"/>
    </xf>
    <xf numFmtId="0" fontId="2" fillId="3" borderId="3" xfId="0" applyFont="1" applyFill="1" applyBorder="1" applyAlignment="1">
      <alignment horizontal="right" vertical="center"/>
    </xf>
    <xf numFmtId="0" fontId="2" fillId="3" borderId="8" xfId="0" applyFont="1" applyFill="1" applyBorder="1" applyAlignment="1">
      <alignment horizontal="right" vertical="center"/>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7" fillId="5" borderId="3" xfId="0" applyFont="1" applyFill="1" applyBorder="1" applyAlignment="1">
      <alignment horizontal="right" vertical="center" wrapText="1"/>
    </xf>
    <xf numFmtId="0" fontId="7" fillId="5" borderId="8" xfId="0" applyFont="1" applyFill="1" applyBorder="1" applyAlignment="1">
      <alignment horizontal="right" vertical="center" wrapText="1"/>
    </xf>
    <xf numFmtId="0" fontId="7" fillId="5" borderId="3" xfId="0" applyFont="1" applyFill="1" applyBorder="1" applyAlignment="1">
      <alignment horizontal="right" vertical="top" wrapText="1"/>
    </xf>
    <xf numFmtId="0" fontId="7" fillId="5" borderId="8" xfId="0" applyFont="1" applyFill="1" applyBorder="1" applyAlignment="1">
      <alignment horizontal="right" vertical="top"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left" vertical="center"/>
      <protection locked="0"/>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8" xfId="0" applyFill="1" applyBorder="1" applyAlignment="1" applyProtection="1">
      <alignment horizontal="left" vertical="center"/>
      <protection locked="0"/>
    </xf>
    <xf numFmtId="0" fontId="1" fillId="8" borderId="1" xfId="0" applyFont="1" applyFill="1" applyBorder="1" applyAlignment="1">
      <alignment horizontal="left" vertical="center" wrapText="1"/>
    </xf>
    <xf numFmtId="0" fontId="1" fillId="2" borderId="0" xfId="0" applyFont="1" applyFill="1" applyAlignment="1">
      <alignment horizontal="right"/>
    </xf>
    <xf numFmtId="0" fontId="1" fillId="2" borderId="0" xfId="0" applyFont="1" applyFill="1" applyAlignment="1">
      <alignment horizontal="left" vertical="center"/>
    </xf>
    <xf numFmtId="14" fontId="0" fillId="9" borderId="1" xfId="0" applyNumberFormat="1" applyFill="1" applyBorder="1" applyAlignment="1" applyProtection="1">
      <alignment horizontal="left" vertical="center"/>
      <protection locked="0"/>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8" xfId="0" applyFill="1" applyBorder="1" applyAlignment="1" applyProtection="1">
      <alignment horizontal="left" vertical="center" wrapText="1"/>
      <protection locked="0"/>
    </xf>
    <xf numFmtId="0" fontId="7" fillId="8" borderId="25" xfId="0" applyFont="1" applyFill="1" applyBorder="1" applyAlignment="1">
      <alignment horizontal="right" vertical="center"/>
    </xf>
    <xf numFmtId="0" fontId="7" fillId="8" borderId="22" xfId="0" applyFont="1" applyFill="1" applyBorder="1" applyAlignment="1">
      <alignment horizontal="right" vertical="center"/>
    </xf>
    <xf numFmtId="0" fontId="7" fillId="8" borderId="0" xfId="0" applyFont="1" applyFill="1" applyAlignment="1">
      <alignment horizontal="right" vertical="center"/>
    </xf>
    <xf numFmtId="0" fontId="7" fillId="8" borderId="28" xfId="0" applyFont="1" applyFill="1" applyBorder="1" applyAlignment="1">
      <alignment horizontal="right" vertical="center"/>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30" xfId="0" applyFont="1" applyBorder="1" applyAlignment="1">
      <alignment horizontal="center" vertical="center"/>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14" fillId="0" borderId="0" xfId="0" applyFont="1" applyAlignment="1"/>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8" xfId="0" applyFont="1" applyFill="1" applyBorder="1" applyAlignment="1">
      <alignment horizontal="left" vertical="center"/>
    </xf>
    <xf numFmtId="0" fontId="1" fillId="8" borderId="0" xfId="0" applyFont="1" applyFill="1" applyAlignment="1">
      <alignment horizontal="left" vertical="center" wrapText="1"/>
    </xf>
    <xf numFmtId="0" fontId="1" fillId="8" borderId="28" xfId="0" applyFont="1" applyFill="1" applyBorder="1" applyAlignment="1">
      <alignment horizontal="left" vertical="center" wrapText="1"/>
    </xf>
    <xf numFmtId="0" fontId="1" fillId="8" borderId="26"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5" fillId="3" borderId="1" xfId="0" applyFont="1" applyFill="1" applyBorder="1" applyAlignment="1">
      <alignment horizontal="center" vertical="center"/>
    </xf>
    <xf numFmtId="0" fontId="0" fillId="9" borderId="1" xfId="0" applyFill="1" applyBorder="1" applyAlignment="1" applyProtection="1">
      <alignment horizontal="center" vertical="center"/>
      <protection locked="0"/>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10" fillId="2" borderId="2" xfId="0" applyFont="1" applyFill="1" applyBorder="1" applyAlignment="1">
      <alignment horizontal="center" vertical="center" wrapText="1"/>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27" fillId="0" borderId="0" xfId="0" applyFont="1" applyAlignment="1">
      <alignment horizontal="left" vertical="center"/>
    </xf>
    <xf numFmtId="0" fontId="27" fillId="0" borderId="26" xfId="0" applyFont="1" applyBorder="1" applyAlignment="1">
      <alignment horizontal="left" vertical="center"/>
    </xf>
    <xf numFmtId="0" fontId="7" fillId="8" borderId="25" xfId="0" applyFont="1" applyFill="1" applyBorder="1" applyAlignment="1">
      <alignment horizontal="right" vertical="top" wrapText="1"/>
    </xf>
    <xf numFmtId="0" fontId="7" fillId="8" borderId="22" xfId="0" applyFont="1" applyFill="1" applyBorder="1" applyAlignment="1">
      <alignment horizontal="right" vertical="top" wrapText="1"/>
    </xf>
    <xf numFmtId="0" fontId="0" fillId="0" borderId="0" xfId="0" applyAlignment="1">
      <alignment horizontal="right" vertical="top" wrapText="1"/>
    </xf>
    <xf numFmtId="0" fontId="0" fillId="0" borderId="28" xfId="0" applyBorder="1" applyAlignment="1">
      <alignment horizontal="right" vertical="top" wrapText="1"/>
    </xf>
    <xf numFmtId="0" fontId="0" fillId="0" borderId="26" xfId="0" applyBorder="1" applyAlignment="1">
      <alignment wrapText="1"/>
    </xf>
    <xf numFmtId="0" fontId="0" fillId="0" borderId="24" xfId="0" applyBorder="1" applyAlignment="1">
      <alignment wrapText="1"/>
    </xf>
    <xf numFmtId="0" fontId="6" fillId="0" borderId="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166" fontId="6" fillId="9" borderId="3" xfId="0" applyNumberFormat="1" applyFont="1" applyFill="1" applyBorder="1" applyAlignment="1">
      <alignment horizontal="center" vertical="center" wrapText="1"/>
    </xf>
    <xf numFmtId="166" fontId="6" fillId="9" borderId="8" xfId="0" applyNumberFormat="1" applyFont="1" applyFill="1" applyBorder="1" applyAlignment="1">
      <alignment horizontal="center" vertical="center" wrapText="1"/>
    </xf>
    <xf numFmtId="165" fontId="6" fillId="9" borderId="3" xfId="0" applyNumberFormat="1" applyFont="1" applyFill="1" applyBorder="1" applyAlignment="1">
      <alignment horizontal="center" vertical="center" wrapText="1"/>
    </xf>
    <xf numFmtId="165" fontId="6" fillId="9" borderId="8"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4" borderId="21"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8" xfId="0" applyFont="1" applyFill="1" applyBorder="1" applyAlignment="1">
      <alignment horizontal="left" vertical="center" wrapText="1"/>
    </xf>
    <xf numFmtId="0" fontId="11" fillId="4" borderId="0" xfId="0" applyFont="1" applyFill="1" applyAlignment="1">
      <alignment horizontal="left" vertical="center"/>
    </xf>
    <xf numFmtId="0" fontId="11" fillId="9" borderId="3" xfId="0" applyFont="1" applyFill="1" applyBorder="1" applyAlignment="1">
      <alignment vertical="center" wrapText="1"/>
    </xf>
    <xf numFmtId="0" fontId="11" fillId="9" borderId="2" xfId="0" applyFont="1" applyFill="1" applyBorder="1" applyAlignment="1">
      <alignment vertical="center" wrapText="1"/>
    </xf>
    <xf numFmtId="0" fontId="11" fillId="9" borderId="8" xfId="0" applyFont="1" applyFill="1" applyBorder="1" applyAlignment="1">
      <alignment vertical="center" wrapText="1"/>
    </xf>
    <xf numFmtId="0" fontId="1" fillId="8" borderId="3" xfId="0" applyFont="1" applyFill="1" applyBorder="1" applyAlignment="1">
      <alignment horizontal="left" vertical="center" wrapText="1"/>
    </xf>
    <xf numFmtId="0" fontId="1" fillId="8" borderId="2" xfId="0" applyFont="1" applyFill="1" applyBorder="1" applyAlignment="1">
      <alignment horizontal="left" vertical="center" wrapText="1"/>
    </xf>
    <xf numFmtId="0" fontId="1" fillId="8" borderId="8" xfId="0" applyFont="1" applyFill="1" applyBorder="1" applyAlignment="1">
      <alignment horizontal="lef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3" fillId="8" borderId="25" xfId="0" applyFont="1" applyFill="1" applyBorder="1" applyAlignment="1">
      <alignment horizontal="right" vertical="center" wrapText="1"/>
    </xf>
    <xf numFmtId="0" fontId="33" fillId="8" borderId="22" xfId="0" applyFont="1" applyFill="1" applyBorder="1" applyAlignment="1">
      <alignment horizontal="righ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5"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5"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1" fillId="0" borderId="17" xfId="0" applyFont="1" applyBorder="1" applyAlignment="1">
      <alignment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1" fillId="9" borderId="1" xfId="0" applyFont="1" applyFill="1" applyBorder="1" applyAlignment="1">
      <alignment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4" fillId="9" borderId="21" xfId="0" applyFont="1" applyFill="1" applyBorder="1" applyAlignment="1" applyProtection="1">
      <alignment horizontal="center" vertical="center" wrapText="1"/>
      <protection locked="0"/>
    </xf>
    <xf numFmtId="0" fontId="4" fillId="9" borderId="22" xfId="0" applyFont="1" applyFill="1" applyBorder="1" applyAlignment="1" applyProtection="1">
      <alignment horizontal="center" vertical="center" wrapText="1"/>
      <protection locked="0"/>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1" fillId="10" borderId="3" xfId="0" applyFont="1" applyFill="1" applyBorder="1" applyAlignment="1">
      <alignment horizontal="left" vertical="center" wrapText="1"/>
    </xf>
    <xf numFmtId="0" fontId="1" fillId="10" borderId="2" xfId="0" applyFont="1" applyFill="1" applyBorder="1" applyAlignment="1">
      <alignment horizontal="left" vertical="center" wrapText="1"/>
    </xf>
    <xf numFmtId="0" fontId="1" fillId="10" borderId="8" xfId="0" applyFont="1" applyFill="1" applyBorder="1" applyAlignment="1">
      <alignment horizontal="left" vertical="center" wrapText="1"/>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8" xfId="0" applyFill="1" applyBorder="1" applyAlignment="1" applyProtection="1">
      <alignment horizontal="left" vertical="center" wrapText="1"/>
      <protection locked="0"/>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8" xfId="0" applyFill="1" applyBorder="1" applyAlignment="1" applyProtection="1">
      <alignment horizontal="left" vertical="center"/>
      <protection locked="0"/>
    </xf>
    <xf numFmtId="0" fontId="0" fillId="11" borderId="1" xfId="0" applyFill="1" applyBorder="1" applyAlignment="1" applyProtection="1">
      <alignment horizontal="left" vertical="center"/>
      <protection locked="0"/>
    </xf>
    <xf numFmtId="0" fontId="1" fillId="10" borderId="1" xfId="0" applyFont="1" applyFill="1" applyBorder="1" applyAlignment="1">
      <alignment horizontal="right"/>
    </xf>
    <xf numFmtId="0" fontId="1" fillId="10" borderId="1"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14" fontId="0" fillId="11" borderId="1" xfId="0" applyNumberFormat="1" applyFill="1" applyBorder="1" applyAlignment="1" applyProtection="1">
      <alignment horizontal="left" vertical="center"/>
      <protection locked="0"/>
    </xf>
    <xf numFmtId="0" fontId="2" fillId="3" borderId="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8" xfId="0" applyFont="1" applyFill="1" applyBorder="1" applyAlignment="1" applyProtection="1">
      <alignment horizontal="center" vertical="center" wrapText="1"/>
      <protection locked="0"/>
    </xf>
    <xf numFmtId="0" fontId="33" fillId="10" borderId="25" xfId="0" applyFont="1" applyFill="1" applyBorder="1" applyAlignment="1">
      <alignment horizontal="right" vertical="center" wrapText="1"/>
    </xf>
    <xf numFmtId="0" fontId="33" fillId="10" borderId="22" xfId="0" applyFont="1" applyFill="1" applyBorder="1" applyAlignment="1">
      <alignment horizontal="right" vertical="center" wrapText="1"/>
    </xf>
    <xf numFmtId="0" fontId="1" fillId="10" borderId="0" xfId="0" applyFont="1" applyFill="1" applyAlignment="1">
      <alignment horizontal="left" vertical="center" wrapText="1"/>
    </xf>
    <xf numFmtId="0" fontId="1" fillId="10" borderId="28" xfId="0" applyFont="1" applyFill="1" applyBorder="1" applyAlignment="1">
      <alignment horizontal="left" vertical="center" wrapText="1"/>
    </xf>
    <xf numFmtId="0" fontId="1" fillId="10" borderId="26"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7" fillId="10" borderId="25" xfId="0" applyFont="1" applyFill="1" applyBorder="1" applyAlignment="1">
      <alignment horizontal="right" vertical="center"/>
    </xf>
    <xf numFmtId="0" fontId="7" fillId="10" borderId="22" xfId="0" applyFont="1" applyFill="1" applyBorder="1" applyAlignment="1">
      <alignment horizontal="right" vertical="center"/>
    </xf>
    <xf numFmtId="0" fontId="7" fillId="10" borderId="0" xfId="0" applyFont="1" applyFill="1" applyAlignment="1">
      <alignment horizontal="right" vertical="center"/>
    </xf>
    <xf numFmtId="0" fontId="7" fillId="10" borderId="28" xfId="0" applyFont="1" applyFill="1" applyBorder="1" applyAlignment="1">
      <alignment horizontal="right" vertical="center"/>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8" xfId="0" applyFill="1" applyBorder="1" applyAlignment="1" applyProtection="1">
      <alignment horizontal="left" vertical="top"/>
      <protection locked="0"/>
    </xf>
    <xf numFmtId="0" fontId="11" fillId="11" borderId="3"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6" fillId="0" borderId="9" xfId="0" applyFont="1" applyBorder="1" applyAlignment="1">
      <alignment horizontal="center" vertical="center" wrapText="1"/>
    </xf>
    <xf numFmtId="166" fontId="6" fillId="11" borderId="3" xfId="0" applyNumberFormat="1" applyFont="1" applyFill="1" applyBorder="1" applyAlignment="1">
      <alignment horizontal="center" vertical="center" wrapText="1"/>
    </xf>
    <xf numFmtId="166" fontId="6" fillId="11" borderId="8" xfId="0" applyNumberFormat="1" applyFont="1" applyFill="1" applyBorder="1" applyAlignment="1">
      <alignment horizontal="center" vertical="center" wrapText="1"/>
    </xf>
    <xf numFmtId="165" fontId="6" fillId="11" borderId="3" xfId="0" applyNumberFormat="1" applyFont="1" applyFill="1" applyBorder="1" applyAlignment="1">
      <alignment horizontal="center" vertical="center" wrapText="1"/>
    </xf>
    <xf numFmtId="165" fontId="6" fillId="11" borderId="8" xfId="0" applyNumberFormat="1" applyFont="1" applyFill="1" applyBorder="1" applyAlignment="1">
      <alignment horizontal="center" vertical="center" wrapText="1"/>
    </xf>
    <xf numFmtId="0" fontId="1" fillId="10" borderId="21" xfId="0" applyFont="1" applyFill="1" applyBorder="1" applyAlignment="1">
      <alignment horizontal="left" vertical="center" wrapText="1"/>
    </xf>
    <xf numFmtId="0" fontId="1" fillId="10" borderId="22" xfId="0" applyFont="1" applyFill="1" applyBorder="1" applyAlignment="1">
      <alignment horizontal="left" vertical="center" wrapText="1"/>
    </xf>
    <xf numFmtId="0" fontId="1" fillId="10" borderId="27"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7" fillId="10" borderId="3" xfId="0" applyFont="1" applyFill="1" applyBorder="1" applyAlignment="1">
      <alignment horizontal="left" vertical="center"/>
    </xf>
    <xf numFmtId="0" fontId="7" fillId="10" borderId="8" xfId="0" applyFont="1" applyFill="1" applyBorder="1" applyAlignment="1">
      <alignment horizontal="left" vertical="center"/>
    </xf>
    <xf numFmtId="0" fontId="7" fillId="10" borderId="25" xfId="0" applyFont="1" applyFill="1" applyBorder="1" applyAlignment="1">
      <alignment horizontal="right" vertical="top" wrapText="1"/>
    </xf>
    <xf numFmtId="0" fontId="7" fillId="10" borderId="22" xfId="0" applyFont="1" applyFill="1" applyBorder="1" applyAlignment="1">
      <alignment horizontal="right" vertical="top" wrapText="1"/>
    </xf>
    <xf numFmtId="0" fontId="0" fillId="10" borderId="0" xfId="0" applyFill="1" applyAlignment="1">
      <alignment horizontal="right" vertical="top" wrapText="1"/>
    </xf>
    <xf numFmtId="0" fontId="0" fillId="10" borderId="28" xfId="0" applyFill="1" applyBorder="1" applyAlignment="1">
      <alignment horizontal="right" vertical="top" wrapText="1"/>
    </xf>
    <xf numFmtId="0" fontId="0" fillId="10" borderId="26" xfId="0" applyFill="1" applyBorder="1" applyAlignment="1">
      <alignment wrapText="1"/>
    </xf>
    <xf numFmtId="0" fontId="0" fillId="10" borderId="24" xfId="0" applyFill="1" applyBorder="1" applyAlignment="1">
      <alignment wrapText="1"/>
    </xf>
    <xf numFmtId="0" fontId="4" fillId="11" borderId="21" xfId="0" applyFont="1" applyFill="1" applyBorder="1" applyAlignment="1" applyProtection="1">
      <alignment horizontal="center" vertical="center" wrapText="1"/>
      <protection locked="0"/>
    </xf>
    <xf numFmtId="0" fontId="4" fillId="11" borderId="22" xfId="0" applyFont="1"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009999"/>
      <color rgb="FF33CCCC"/>
      <color rgb="FF00CC99"/>
      <color rgb="FFCCCCFF"/>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am%20Close%20Hi.HC.TW10%20-%20Circular%20Economy%20results%20from%20One-Click.xls?3286C617" TargetMode="External"/><Relationship Id="rId1" Type="http://schemas.openxmlformats.org/officeDocument/2006/relationships/externalLinkPath" Target="file:///\\3286C617\Ham%20Close%20Hi.HC.TW10%20-%20Circular%20Economy%20results%20from%20One-Cli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Projects/Shared%20Documents/General/H/Hi.HC.TW10%20-%20Ham%20Close/01%20Internal%20Project%20Data/01%20Working%20Data/WLC/Imported%20from%20One%20Click/Scenario%201%20with%2040%20Fly%20as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ulianoMandinga\Energist%20UK%20Ltd\Projects%20-%20Hi.HC.TW10%20-%20Ham%20Close\01%20Internal%20Project%20Data\01%20Working%20Data\WLC\Imported%20from%20One%20Click\Scenario%202%20with%2040%20Fly%20as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ites/Projects/Shared%20Documents/General/H/Hi.HC.TW10%20-%20Ham%20Close/01%20Internal%20Project%20Data/01%20Working%20Data/WLC/Imported%20from%20One%20Click/Scenario%202%20with%2040%20Fly%20as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ow r="4">
          <cell r="C4">
            <v>82132704</v>
          </cell>
        </row>
        <row r="5">
          <cell r="C5">
            <v>3863000</v>
          </cell>
        </row>
        <row r="6">
          <cell r="C6">
            <v>30060922.550000001</v>
          </cell>
        </row>
        <row r="7">
          <cell r="C7">
            <v>9173453.0500000007</v>
          </cell>
        </row>
        <row r="8">
          <cell r="C8">
            <v>1258370</v>
          </cell>
        </row>
        <row r="9">
          <cell r="C9">
            <v>7910309.9900000002</v>
          </cell>
        </row>
        <row r="10">
          <cell r="C10">
            <v>401548.66</v>
          </cell>
        </row>
        <row r="11">
          <cell r="C11">
            <v>6275404.1200000001</v>
          </cell>
        </row>
        <row r="12">
          <cell r="C12">
            <v>52798.9</v>
          </cell>
        </row>
        <row r="13">
          <cell r="C13">
            <v>258539.65</v>
          </cell>
        </row>
        <row r="14">
          <cell r="C14" t="str">
            <v/>
          </cell>
        </row>
        <row r="15">
          <cell r="C15">
            <v>307797.98</v>
          </cell>
        </row>
        <row r="16">
          <cell r="C16" t="str">
            <v/>
          </cell>
        </row>
        <row r="17">
          <cell r="C17" t="str">
            <v/>
          </cell>
        </row>
        <row r="18">
          <cell r="C18">
            <v>7593661.6600000001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ow r="9">
          <cell r="B9">
            <v>0</v>
          </cell>
          <cell r="C9">
            <v>13362468.060000001</v>
          </cell>
          <cell r="D9">
            <v>604986.26</v>
          </cell>
          <cell r="E9">
            <v>643731.81999999995</v>
          </cell>
          <cell r="F9" t="str">
            <v/>
          </cell>
          <cell r="G9" t="str">
            <v/>
          </cell>
          <cell r="H9">
            <v>0</v>
          </cell>
          <cell r="I9" t="str">
            <v/>
          </cell>
          <cell r="J9" t="str">
            <v/>
          </cell>
          <cell r="N9">
            <v>1124962.6000000001</v>
          </cell>
          <cell r="P9">
            <v>-2368868.5099999998</v>
          </cell>
        </row>
        <row r="10">
          <cell r="B10">
            <v>0</v>
          </cell>
          <cell r="C10">
            <v>554592.66</v>
          </cell>
          <cell r="D10">
            <v>30764.5</v>
          </cell>
          <cell r="E10">
            <v>25114.93</v>
          </cell>
          <cell r="F10" t="str">
            <v/>
          </cell>
          <cell r="G10" t="str">
            <v/>
          </cell>
          <cell r="H10">
            <v>0</v>
          </cell>
          <cell r="I10" t="str">
            <v/>
          </cell>
          <cell r="J10" t="str">
            <v/>
          </cell>
          <cell r="N10">
            <v>42516.160000000003</v>
          </cell>
          <cell r="P10">
            <v>-97986.69</v>
          </cell>
        </row>
        <row r="11">
          <cell r="B11">
            <v>-166682.85999999999</v>
          </cell>
          <cell r="C11">
            <v>4538317.13</v>
          </cell>
          <cell r="D11">
            <v>241516.39</v>
          </cell>
          <cell r="E11">
            <v>237438.8</v>
          </cell>
          <cell r="F11" t="str">
            <v/>
          </cell>
          <cell r="G11" t="str">
            <v/>
          </cell>
          <cell r="H11">
            <v>0</v>
          </cell>
          <cell r="I11">
            <v>1010952.93</v>
          </cell>
          <cell r="J11">
            <v>0</v>
          </cell>
          <cell r="N11">
            <v>495177.58</v>
          </cell>
          <cell r="P11">
            <v>-822642.39</v>
          </cell>
        </row>
        <row r="12">
          <cell r="B12">
            <v>-117789.17</v>
          </cell>
          <cell r="C12">
            <v>1652653.63</v>
          </cell>
          <cell r="D12">
            <v>54124.86</v>
          </cell>
          <cell r="E12">
            <v>139597.25</v>
          </cell>
          <cell r="F12" t="str">
            <v/>
          </cell>
          <cell r="G12" t="str">
            <v/>
          </cell>
          <cell r="H12">
            <v>0</v>
          </cell>
          <cell r="I12">
            <v>25217.65</v>
          </cell>
          <cell r="J12">
            <v>0</v>
          </cell>
          <cell r="N12">
            <v>202908.95</v>
          </cell>
          <cell r="P12">
            <v>-232608.79</v>
          </cell>
        </row>
        <row r="13">
          <cell r="B13">
            <v>0</v>
          </cell>
          <cell r="C13">
            <v>177432.51</v>
          </cell>
          <cell r="D13">
            <v>9991.89</v>
          </cell>
          <cell r="E13">
            <v>8051.57</v>
          </cell>
          <cell r="F13" t="str">
            <v/>
          </cell>
          <cell r="G13" t="str">
            <v/>
          </cell>
          <cell r="H13">
            <v>0</v>
          </cell>
          <cell r="I13" t="str">
            <v/>
          </cell>
          <cell r="J13" t="str">
            <v/>
          </cell>
          <cell r="N13">
            <v>13864.84</v>
          </cell>
          <cell r="P13">
            <v>-31771.05</v>
          </cell>
        </row>
        <row r="14">
          <cell r="B14">
            <v>-8212.8700000000008</v>
          </cell>
          <cell r="C14">
            <v>2409300.4500000002</v>
          </cell>
          <cell r="D14">
            <v>36951.589999999997</v>
          </cell>
          <cell r="E14">
            <v>154937.48000000001</v>
          </cell>
          <cell r="F14" t="str">
            <v/>
          </cell>
          <cell r="G14" t="str">
            <v/>
          </cell>
          <cell r="H14">
            <v>0</v>
          </cell>
          <cell r="I14" t="str">
            <v/>
          </cell>
          <cell r="J14" t="str">
            <v/>
          </cell>
          <cell r="N14">
            <v>63866.559999999998</v>
          </cell>
          <cell r="P14">
            <v>-160756.69</v>
          </cell>
        </row>
        <row r="15">
          <cell r="B15">
            <v>-140462.07999999999</v>
          </cell>
          <cell r="C15">
            <v>1183134.31</v>
          </cell>
          <cell r="D15">
            <v>2216.17</v>
          </cell>
          <cell r="E15">
            <v>0</v>
          </cell>
          <cell r="F15" t="str">
            <v/>
          </cell>
          <cell r="G15" t="str">
            <v/>
          </cell>
          <cell r="H15">
            <v>0</v>
          </cell>
          <cell r="I15">
            <v>283149</v>
          </cell>
          <cell r="J15">
            <v>0</v>
          </cell>
          <cell r="N15">
            <v>153348.93</v>
          </cell>
          <cell r="P15">
            <v>-100329.19</v>
          </cell>
        </row>
        <row r="16">
          <cell r="B16">
            <v>0</v>
          </cell>
          <cell r="C16">
            <v>934993.12</v>
          </cell>
          <cell r="D16">
            <v>42005.23</v>
          </cell>
          <cell r="E16">
            <v>54456.52</v>
          </cell>
          <cell r="F16" t="str">
            <v/>
          </cell>
          <cell r="G16" t="str">
            <v/>
          </cell>
          <cell r="H16">
            <v>0</v>
          </cell>
          <cell r="I16" t="str">
            <v/>
          </cell>
          <cell r="J16" t="str">
            <v/>
          </cell>
          <cell r="N16">
            <v>63282.58</v>
          </cell>
          <cell r="P16">
            <v>-150660.70000000001</v>
          </cell>
        </row>
        <row r="17">
          <cell r="B17">
            <v>-48398.99</v>
          </cell>
          <cell r="C17">
            <v>21712.58</v>
          </cell>
          <cell r="D17">
            <v>131.41999999999999</v>
          </cell>
          <cell r="E17">
            <v>0</v>
          </cell>
          <cell r="F17" t="str">
            <v/>
          </cell>
          <cell r="G17" t="str">
            <v/>
          </cell>
          <cell r="H17">
            <v>0</v>
          </cell>
          <cell r="I17">
            <v>21712.58</v>
          </cell>
          <cell r="J17">
            <v>0</v>
          </cell>
          <cell r="N17">
            <v>48637.64</v>
          </cell>
          <cell r="P17">
            <v>-40536.75</v>
          </cell>
        </row>
        <row r="18">
          <cell r="B18">
            <v>0</v>
          </cell>
          <cell r="C18">
            <v>160740.04999999999</v>
          </cell>
          <cell r="D18">
            <v>303.64999999999998</v>
          </cell>
          <cell r="E18">
            <v>20852.330000000002</v>
          </cell>
          <cell r="F18" t="str">
            <v/>
          </cell>
          <cell r="G18" t="str">
            <v/>
          </cell>
          <cell r="H18">
            <v>0</v>
          </cell>
          <cell r="I18">
            <v>454146.02</v>
          </cell>
          <cell r="J18">
            <v>0</v>
          </cell>
          <cell r="N18">
            <v>43899.31</v>
          </cell>
          <cell r="P18">
            <v>-111208.22</v>
          </cell>
        </row>
        <row r="19">
          <cell r="B19" t="str">
            <v/>
          </cell>
          <cell r="C19" t="str">
            <v/>
          </cell>
          <cell r="D19" t="str">
            <v/>
          </cell>
          <cell r="E19" t="str">
            <v/>
          </cell>
          <cell r="F19" t="str">
            <v/>
          </cell>
          <cell r="G19" t="str">
            <v/>
          </cell>
          <cell r="H19" t="str">
            <v/>
          </cell>
          <cell r="I19" t="str">
            <v/>
          </cell>
          <cell r="J19" t="str">
            <v/>
          </cell>
          <cell r="N19" t="str">
            <v/>
          </cell>
          <cell r="P19" t="str">
            <v/>
          </cell>
        </row>
        <row r="20">
          <cell r="B20">
            <v>-2447.14</v>
          </cell>
          <cell r="C20">
            <v>421244.83</v>
          </cell>
          <cell r="D20">
            <v>5663.31</v>
          </cell>
          <cell r="E20">
            <v>9294.06</v>
          </cell>
          <cell r="F20">
            <v>2227645.8199999998</v>
          </cell>
          <cell r="G20" t="str">
            <v/>
          </cell>
          <cell r="H20">
            <v>0</v>
          </cell>
          <cell r="I20">
            <v>566835.71</v>
          </cell>
          <cell r="J20">
            <v>0</v>
          </cell>
          <cell r="K20">
            <v>9663671.3499999996</v>
          </cell>
          <cell r="L20">
            <v>6087640.54</v>
          </cell>
          <cell r="M20">
            <v>11.3</v>
          </cell>
          <cell r="N20">
            <v>43125.25</v>
          </cell>
          <cell r="P20">
            <v>-80705.279999999999</v>
          </cell>
        </row>
        <row r="21">
          <cell r="B21" t="str">
            <v/>
          </cell>
          <cell r="C21" t="str">
            <v/>
          </cell>
          <cell r="D21" t="str">
            <v/>
          </cell>
          <cell r="E21" t="str">
            <v/>
          </cell>
          <cell r="F21" t="str">
            <v/>
          </cell>
          <cell r="G21" t="str">
            <v/>
          </cell>
          <cell r="H21" t="str">
            <v/>
          </cell>
          <cell r="I21" t="str">
            <v/>
          </cell>
          <cell r="J21" t="str">
            <v/>
          </cell>
          <cell r="N21" t="str">
            <v/>
          </cell>
          <cell r="P21" t="str">
            <v/>
          </cell>
        </row>
        <row r="22">
          <cell r="B22" t="str">
            <v/>
          </cell>
          <cell r="C22" t="str">
            <v/>
          </cell>
          <cell r="D22" t="str">
            <v/>
          </cell>
          <cell r="E22" t="str">
            <v/>
          </cell>
          <cell r="F22" t="str">
            <v/>
          </cell>
          <cell r="G22" t="str">
            <v/>
          </cell>
          <cell r="H22" t="str">
            <v/>
          </cell>
          <cell r="I22" t="str">
            <v/>
          </cell>
          <cell r="J22" t="str">
            <v/>
          </cell>
          <cell r="N22" t="str">
            <v/>
          </cell>
          <cell r="P22" t="str">
            <v/>
          </cell>
        </row>
        <row r="23">
          <cell r="B23">
            <v>0</v>
          </cell>
          <cell r="C23">
            <v>355643.53</v>
          </cell>
          <cell r="D23">
            <v>26544.26</v>
          </cell>
          <cell r="E23">
            <v>0</v>
          </cell>
          <cell r="F23" t="str">
            <v/>
          </cell>
          <cell r="G23" t="str">
            <v/>
          </cell>
          <cell r="H23">
            <v>0</v>
          </cell>
          <cell r="I23" t="str">
            <v/>
          </cell>
          <cell r="J23" t="str">
            <v/>
          </cell>
          <cell r="N23">
            <v>12811.27</v>
          </cell>
          <cell r="P23">
            <v>-103546.79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ow r="9">
          <cell r="B9">
            <v>0</v>
          </cell>
          <cell r="C9">
            <v>13293855.75</v>
          </cell>
          <cell r="D9">
            <v>604986.26</v>
          </cell>
          <cell r="E9">
            <v>643731.81999999995</v>
          </cell>
          <cell r="F9" t="str">
            <v/>
          </cell>
          <cell r="G9" t="str">
            <v/>
          </cell>
          <cell r="H9">
            <v>0</v>
          </cell>
          <cell r="I9" t="str">
            <v/>
          </cell>
          <cell r="J9" t="str">
            <v/>
          </cell>
        </row>
        <row r="10">
          <cell r="B10">
            <v>0</v>
          </cell>
          <cell r="C10">
            <v>554592.66</v>
          </cell>
          <cell r="D10">
            <v>30764.5</v>
          </cell>
          <cell r="E10">
            <v>25114.93</v>
          </cell>
          <cell r="F10" t="str">
            <v/>
          </cell>
          <cell r="G10" t="str">
            <v/>
          </cell>
          <cell r="H10">
            <v>0</v>
          </cell>
          <cell r="I10" t="str">
            <v/>
          </cell>
          <cell r="J10" t="str">
            <v/>
          </cell>
        </row>
        <row r="11">
          <cell r="B11">
            <v>-166682.85999999999</v>
          </cell>
          <cell r="C11">
            <v>4538317.13</v>
          </cell>
          <cell r="D11">
            <v>241516.39</v>
          </cell>
          <cell r="E11">
            <v>237438.8</v>
          </cell>
          <cell r="F11" t="str">
            <v/>
          </cell>
          <cell r="G11" t="str">
            <v/>
          </cell>
          <cell r="H11">
            <v>0</v>
          </cell>
          <cell r="I11">
            <v>901213.84</v>
          </cell>
          <cell r="J11">
            <v>0</v>
          </cell>
        </row>
        <row r="12">
          <cell r="B12">
            <v>-117789.17</v>
          </cell>
          <cell r="C12">
            <v>1652653.63</v>
          </cell>
          <cell r="D12">
            <v>54124.86</v>
          </cell>
          <cell r="E12">
            <v>139597.25</v>
          </cell>
          <cell r="F12" t="str">
            <v/>
          </cell>
          <cell r="G12" t="str">
            <v/>
          </cell>
          <cell r="H12">
            <v>0</v>
          </cell>
          <cell r="I12">
            <v>22271.58</v>
          </cell>
          <cell r="J12">
            <v>0</v>
          </cell>
        </row>
        <row r="13">
          <cell r="B13">
            <v>0</v>
          </cell>
          <cell r="C13">
            <v>177432.51</v>
          </cell>
          <cell r="D13">
            <v>9991.89</v>
          </cell>
          <cell r="E13">
            <v>8051.57</v>
          </cell>
          <cell r="F13" t="str">
            <v/>
          </cell>
          <cell r="G13" t="str">
            <v/>
          </cell>
          <cell r="H13">
            <v>0</v>
          </cell>
          <cell r="I13" t="str">
            <v/>
          </cell>
          <cell r="J13" t="str">
            <v/>
          </cell>
        </row>
        <row r="14">
          <cell r="B14">
            <v>-8212.8700000000008</v>
          </cell>
          <cell r="C14">
            <v>2409300.4500000002</v>
          </cell>
          <cell r="D14">
            <v>36951.589999999997</v>
          </cell>
          <cell r="E14">
            <v>154937.48000000001</v>
          </cell>
          <cell r="F14" t="str">
            <v/>
          </cell>
          <cell r="G14" t="str">
            <v/>
          </cell>
          <cell r="H14">
            <v>0</v>
          </cell>
          <cell r="I14" t="str">
            <v/>
          </cell>
          <cell r="J14" t="str">
            <v/>
          </cell>
        </row>
        <row r="15">
          <cell r="B15">
            <v>-140462.07999999999</v>
          </cell>
          <cell r="C15">
            <v>1183134.31</v>
          </cell>
          <cell r="D15">
            <v>2216.17</v>
          </cell>
          <cell r="E15">
            <v>0</v>
          </cell>
          <cell r="F15" t="str">
            <v/>
          </cell>
          <cell r="G15" t="str">
            <v/>
          </cell>
          <cell r="H15">
            <v>0</v>
          </cell>
          <cell r="I15">
            <v>250069.9</v>
          </cell>
          <cell r="J15">
            <v>0</v>
          </cell>
        </row>
        <row r="16">
          <cell r="B16">
            <v>0</v>
          </cell>
          <cell r="C16">
            <v>934993.12</v>
          </cell>
          <cell r="D16">
            <v>42005.23</v>
          </cell>
          <cell r="E16">
            <v>54456.52</v>
          </cell>
          <cell r="F16" t="str">
            <v/>
          </cell>
          <cell r="G16" t="str">
            <v/>
          </cell>
          <cell r="H16">
            <v>0</v>
          </cell>
          <cell r="I16" t="str">
            <v/>
          </cell>
          <cell r="J16" t="str">
            <v/>
          </cell>
        </row>
        <row r="17">
          <cell r="B17">
            <v>-48398.99</v>
          </cell>
          <cell r="C17">
            <v>21712.58</v>
          </cell>
          <cell r="D17">
            <v>131.41999999999999</v>
          </cell>
          <cell r="E17">
            <v>0</v>
          </cell>
          <cell r="F17" t="str">
            <v/>
          </cell>
          <cell r="G17" t="str">
            <v/>
          </cell>
          <cell r="H17">
            <v>0</v>
          </cell>
          <cell r="I17">
            <v>19175.990000000002</v>
          </cell>
          <cell r="J17">
            <v>0</v>
          </cell>
        </row>
        <row r="18">
          <cell r="B18">
            <v>0</v>
          </cell>
          <cell r="C18">
            <v>160740.04999999999</v>
          </cell>
          <cell r="D18">
            <v>303.64999999999998</v>
          </cell>
          <cell r="E18">
            <v>20852.330000000002</v>
          </cell>
          <cell r="F18" t="str">
            <v/>
          </cell>
          <cell r="G18" t="str">
            <v/>
          </cell>
          <cell r="H18">
            <v>0</v>
          </cell>
          <cell r="I18">
            <v>404767.76</v>
          </cell>
          <cell r="J18">
            <v>0</v>
          </cell>
        </row>
        <row r="19">
          <cell r="B19" t="str">
            <v/>
          </cell>
          <cell r="C19" t="str">
            <v/>
          </cell>
          <cell r="D19" t="str">
            <v/>
          </cell>
          <cell r="E19" t="str">
            <v/>
          </cell>
          <cell r="F19" t="str">
            <v/>
          </cell>
          <cell r="G19" t="str">
            <v/>
          </cell>
          <cell r="H19" t="str">
            <v/>
          </cell>
          <cell r="I19" t="str">
            <v/>
          </cell>
          <cell r="J19" t="str">
            <v/>
          </cell>
        </row>
        <row r="20">
          <cell r="B20">
            <v>-2447.14</v>
          </cell>
          <cell r="C20">
            <v>421244.83</v>
          </cell>
          <cell r="D20">
            <v>5663.31</v>
          </cell>
          <cell r="E20">
            <v>9294.06</v>
          </cell>
          <cell r="F20">
            <v>2227645.8199999998</v>
          </cell>
          <cell r="G20" t="str">
            <v/>
          </cell>
          <cell r="H20">
            <v>0</v>
          </cell>
          <cell r="I20">
            <v>501986.23</v>
          </cell>
          <cell r="J20">
            <v>0</v>
          </cell>
        </row>
        <row r="21">
          <cell r="B21" t="str">
            <v/>
          </cell>
          <cell r="C21" t="str">
            <v/>
          </cell>
          <cell r="D21" t="str">
            <v/>
          </cell>
          <cell r="E21" t="str">
            <v/>
          </cell>
          <cell r="F21" t="str">
            <v/>
          </cell>
          <cell r="G21" t="str">
            <v/>
          </cell>
          <cell r="H21" t="str">
            <v/>
          </cell>
          <cell r="I21" t="str">
            <v/>
          </cell>
          <cell r="J21" t="str">
            <v/>
          </cell>
        </row>
        <row r="22">
          <cell r="B22" t="str">
            <v/>
          </cell>
          <cell r="C22" t="str">
            <v/>
          </cell>
          <cell r="D22" t="str">
            <v/>
          </cell>
          <cell r="E22" t="str">
            <v/>
          </cell>
          <cell r="F22" t="str">
            <v/>
          </cell>
          <cell r="G22" t="str">
            <v/>
          </cell>
          <cell r="H22" t="str">
            <v/>
          </cell>
          <cell r="I22" t="str">
            <v/>
          </cell>
          <cell r="J22" t="str">
            <v/>
          </cell>
        </row>
        <row r="23">
          <cell r="B23">
            <v>0</v>
          </cell>
          <cell r="C23">
            <v>355643.53</v>
          </cell>
          <cell r="D23">
            <v>26544.26</v>
          </cell>
          <cell r="E23">
            <v>0</v>
          </cell>
          <cell r="F23" t="str">
            <v/>
          </cell>
          <cell r="G23" t="str">
            <v/>
          </cell>
          <cell r="H23">
            <v>0</v>
          </cell>
          <cell r="I23" t="str">
            <v/>
          </cell>
          <cell r="J23" t="str">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ow r="9">
          <cell r="F9" t="str">
            <v/>
          </cell>
          <cell r="G9" t="str">
            <v/>
          </cell>
          <cell r="H9">
            <v>0</v>
          </cell>
          <cell r="N9">
            <v>1124962.6000000001</v>
          </cell>
          <cell r="P9">
            <v>-2103182.64</v>
          </cell>
        </row>
        <row r="10">
          <cell r="F10" t="str">
            <v/>
          </cell>
          <cell r="G10" t="str">
            <v/>
          </cell>
          <cell r="H10">
            <v>0</v>
          </cell>
          <cell r="N10">
            <v>42516.160000000003</v>
          </cell>
          <cell r="P10">
            <v>-86979.6</v>
          </cell>
        </row>
        <row r="11">
          <cell r="F11" t="str">
            <v/>
          </cell>
          <cell r="G11" t="str">
            <v/>
          </cell>
          <cell r="H11">
            <v>0</v>
          </cell>
          <cell r="N11">
            <v>495177.58</v>
          </cell>
          <cell r="P11">
            <v>-731286.14</v>
          </cell>
        </row>
        <row r="12">
          <cell r="F12" t="str">
            <v/>
          </cell>
          <cell r="G12" t="str">
            <v/>
          </cell>
          <cell r="H12">
            <v>0</v>
          </cell>
          <cell r="N12">
            <v>202908.95</v>
          </cell>
          <cell r="P12">
            <v>-207385.05</v>
          </cell>
        </row>
        <row r="13">
          <cell r="N13">
            <v>13864.84</v>
          </cell>
          <cell r="P13">
            <v>-28202.13</v>
          </cell>
        </row>
        <row r="14">
          <cell r="N14">
            <v>63866.559999999998</v>
          </cell>
          <cell r="P14">
            <v>-142825.45000000001</v>
          </cell>
        </row>
        <row r="15">
          <cell r="N15">
            <v>153348.93</v>
          </cell>
          <cell r="P15">
            <v>-88608.16</v>
          </cell>
        </row>
        <row r="16">
          <cell r="N16">
            <v>63282.58</v>
          </cell>
          <cell r="P16">
            <v>-133729.01999999999</v>
          </cell>
        </row>
        <row r="17">
          <cell r="N17">
            <v>48637.64</v>
          </cell>
          <cell r="P17">
            <v>-35801.01</v>
          </cell>
        </row>
        <row r="18">
          <cell r="N18">
            <v>43899.31</v>
          </cell>
          <cell r="P18">
            <v>-99212.13</v>
          </cell>
        </row>
        <row r="19">
          <cell r="N19" t="str">
            <v/>
          </cell>
          <cell r="P19" t="str">
            <v/>
          </cell>
        </row>
        <row r="20">
          <cell r="K20">
            <v>5226909.3</v>
          </cell>
          <cell r="L20">
            <v>3292697.34</v>
          </cell>
          <cell r="M20">
            <v>11.3</v>
          </cell>
          <cell r="N20">
            <v>43125.25</v>
          </cell>
          <cell r="P20">
            <v>-71580.06</v>
          </cell>
        </row>
        <row r="21">
          <cell r="N21" t="str">
            <v/>
          </cell>
          <cell r="P21" t="str">
            <v/>
          </cell>
        </row>
        <row r="22">
          <cell r="N22" t="str">
            <v/>
          </cell>
          <cell r="P22" t="str">
            <v/>
          </cell>
        </row>
        <row r="23">
          <cell r="N23">
            <v>12811.27</v>
          </cell>
          <cell r="P23">
            <v>-91449.86</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5" totalsRowShown="0">
  <autoFilter ref="B3:C5" xr:uid="{00000000-0009-0000-0100-000001000000}"/>
  <tableColumns count="2">
    <tableColumn id="1" xr3:uid="{00000000-0010-0000-0000-000001000000}" name="Assessment no."/>
    <tableColumn id="2" xr3:uid="{00000000-0010-0000-0000-000002000000}" name="WLC reduction principles adopte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eroCarbonPlanning@london.gov.uk" TargetMode="External"/><Relationship Id="rId2" Type="http://schemas.openxmlformats.org/officeDocument/2006/relationships/hyperlink" Target="mailto:ZeroCarbonPlanning@london.gov.uk" TargetMode="External"/><Relationship Id="rId1" Type="http://schemas.openxmlformats.org/officeDocument/2006/relationships/hyperlink" Target="https://www.london.gov.uk/what-we-do/planning/implementing-london-plan/planning-guidance/whole-life-cycle-carbon-assessments-guidance-pre-consultation-draf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election activeCell="B48" sqref="B48"/>
    </sheetView>
  </sheetViews>
  <sheetFormatPr defaultRowHeight="12.75" x14ac:dyDescent="0.2"/>
  <cols>
    <col min="12" max="12" width="16.85546875" customWidth="1"/>
    <col min="13" max="13" width="4.28515625" customWidth="1"/>
    <col min="14" max="14" width="3.5703125" customWidth="1"/>
  </cols>
  <sheetData>
    <row r="1" spans="1:12" s="1" customFormat="1" ht="26.25" customHeight="1" x14ac:dyDescent="0.3">
      <c r="A1" s="6" t="s">
        <v>0</v>
      </c>
      <c r="B1" s="3"/>
      <c r="C1" s="3"/>
      <c r="D1" s="3"/>
      <c r="E1" s="3"/>
      <c r="F1" s="3"/>
      <c r="G1" s="3"/>
      <c r="H1" s="3"/>
      <c r="I1" s="3"/>
      <c r="J1" s="3"/>
      <c r="K1" s="3"/>
      <c r="L1" s="3"/>
    </row>
    <row r="3" spans="1:12" x14ac:dyDescent="0.2">
      <c r="A3" s="7" t="s">
        <v>1</v>
      </c>
      <c r="B3" s="8"/>
      <c r="C3" s="8"/>
      <c r="D3" s="8"/>
      <c r="E3" s="8"/>
      <c r="F3" s="8"/>
      <c r="G3" s="8"/>
      <c r="H3" s="8"/>
      <c r="I3" s="8"/>
      <c r="J3" s="8"/>
      <c r="K3" s="8"/>
      <c r="L3" s="8"/>
    </row>
    <row r="4" spans="1:12" ht="9.75" customHeight="1" x14ac:dyDescent="0.2">
      <c r="A4" s="4"/>
    </row>
    <row r="5" spans="1:12" ht="12.75" customHeight="1" x14ac:dyDescent="0.2">
      <c r="A5" s="161" t="s">
        <v>2</v>
      </c>
      <c r="B5" s="161"/>
      <c r="C5" s="161"/>
      <c r="D5" s="161"/>
      <c r="E5" s="161"/>
      <c r="F5" s="161"/>
      <c r="G5" s="161"/>
      <c r="H5" s="161"/>
      <c r="I5" s="161"/>
      <c r="J5" s="161"/>
      <c r="K5" s="161"/>
      <c r="L5" s="161"/>
    </row>
    <row r="6" spans="1:12" ht="12.75" customHeight="1" x14ac:dyDescent="0.2">
      <c r="A6" s="161"/>
      <c r="B6" s="161"/>
      <c r="C6" s="161"/>
      <c r="D6" s="161"/>
      <c r="E6" s="161"/>
      <c r="F6" s="161"/>
      <c r="G6" s="161"/>
      <c r="H6" s="161"/>
      <c r="I6" s="161"/>
      <c r="J6" s="161"/>
      <c r="K6" s="161"/>
      <c r="L6" s="161"/>
    </row>
    <row r="7" spans="1:12" ht="12.75" customHeight="1" x14ac:dyDescent="0.2">
      <c r="A7" s="161"/>
      <c r="B7" s="161"/>
      <c r="C7" s="161"/>
      <c r="D7" s="161"/>
      <c r="E7" s="161"/>
      <c r="F7" s="161"/>
      <c r="G7" s="161"/>
      <c r="H7" s="161"/>
      <c r="I7" s="161"/>
      <c r="J7" s="161"/>
      <c r="K7" s="161"/>
      <c r="L7" s="161"/>
    </row>
    <row r="8" spans="1:12" ht="34.5" customHeight="1" x14ac:dyDescent="0.2">
      <c r="A8" s="163" t="s">
        <v>3</v>
      </c>
      <c r="B8" s="161"/>
      <c r="C8" s="161"/>
      <c r="D8" s="161"/>
      <c r="E8" s="161"/>
      <c r="F8" s="161"/>
      <c r="G8" s="161"/>
      <c r="H8" s="161"/>
      <c r="I8" s="161"/>
      <c r="J8" s="161"/>
      <c r="K8" s="161"/>
      <c r="L8" s="161"/>
    </row>
    <row r="9" spans="1:12" ht="15" customHeight="1" x14ac:dyDescent="0.2">
      <c r="A9" s="161" t="s">
        <v>4</v>
      </c>
      <c r="B9" s="161"/>
      <c r="C9" s="161"/>
      <c r="D9" s="161"/>
      <c r="E9" s="161"/>
      <c r="F9" s="161"/>
      <c r="G9" s="161"/>
      <c r="H9" s="161"/>
      <c r="I9" s="161"/>
      <c r="J9" s="161"/>
      <c r="K9" s="161"/>
      <c r="L9" s="161"/>
    </row>
    <row r="10" spans="1:12" ht="33" customHeight="1" x14ac:dyDescent="0.2">
      <c r="A10" s="161"/>
      <c r="B10" s="161"/>
      <c r="C10" s="161"/>
      <c r="D10" s="161"/>
      <c r="E10" s="161"/>
      <c r="F10" s="161"/>
      <c r="G10" s="161"/>
      <c r="H10" s="161"/>
      <c r="I10" s="161"/>
      <c r="J10" s="161"/>
      <c r="K10" s="161"/>
      <c r="L10" s="161"/>
    </row>
    <row r="11" spans="1:12" ht="15" customHeight="1" x14ac:dyDescent="0.2">
      <c r="A11" s="157" t="s">
        <v>5</v>
      </c>
      <c r="B11" s="156"/>
      <c r="C11" s="156"/>
      <c r="D11" s="154"/>
      <c r="E11" s="154"/>
      <c r="F11" s="154"/>
      <c r="G11" s="154"/>
      <c r="H11" s="154"/>
      <c r="I11" s="154"/>
      <c r="J11" s="154"/>
      <c r="K11" s="154"/>
      <c r="L11" s="154"/>
    </row>
    <row r="12" spans="1:12" x14ac:dyDescent="0.2">
      <c r="A12" s="161" t="s">
        <v>6</v>
      </c>
      <c r="B12" s="161"/>
      <c r="C12" s="161"/>
      <c r="D12" s="161"/>
      <c r="E12" s="161"/>
      <c r="F12" s="161"/>
      <c r="G12" s="161"/>
      <c r="H12" s="161"/>
      <c r="I12" s="161"/>
      <c r="J12" s="161"/>
      <c r="K12" s="161"/>
      <c r="L12" s="161"/>
    </row>
    <row r="13" spans="1:12" ht="35.25" customHeight="1" x14ac:dyDescent="0.2">
      <c r="A13" s="161"/>
      <c r="B13" s="161"/>
      <c r="C13" s="161"/>
      <c r="D13" s="161"/>
      <c r="E13" s="161"/>
      <c r="F13" s="161"/>
      <c r="G13" s="161"/>
      <c r="H13" s="161"/>
      <c r="I13" s="161"/>
      <c r="J13" s="161"/>
      <c r="K13" s="161"/>
      <c r="L13" s="161"/>
    </row>
    <row r="14" spans="1:12" x14ac:dyDescent="0.2">
      <c r="A14" s="157" t="s">
        <v>7</v>
      </c>
      <c r="B14" s="154"/>
      <c r="C14" s="154"/>
      <c r="D14" s="154"/>
      <c r="E14" s="154"/>
      <c r="F14" s="154"/>
      <c r="G14" s="154"/>
      <c r="H14" s="154"/>
      <c r="I14" s="154"/>
      <c r="J14" s="154"/>
      <c r="K14" s="154"/>
      <c r="L14" s="154"/>
    </row>
    <row r="15" spans="1:12" x14ac:dyDescent="0.2">
      <c r="A15" s="161" t="s">
        <v>8</v>
      </c>
      <c r="B15" s="161"/>
      <c r="C15" s="161"/>
      <c r="D15" s="161"/>
      <c r="E15" s="161"/>
      <c r="F15" s="161"/>
      <c r="G15" s="161"/>
      <c r="H15" s="161"/>
      <c r="I15" s="161"/>
      <c r="J15" s="161"/>
      <c r="K15" s="161"/>
      <c r="L15" s="161"/>
    </row>
    <row r="16" spans="1:12" ht="84" customHeight="1" x14ac:dyDescent="0.2">
      <c r="A16" s="161"/>
      <c r="B16" s="161"/>
      <c r="C16" s="161"/>
      <c r="D16" s="161"/>
      <c r="E16" s="161"/>
      <c r="F16" s="161"/>
      <c r="G16" s="161"/>
      <c r="H16" s="161"/>
      <c r="I16" s="161"/>
      <c r="J16" s="161"/>
      <c r="K16" s="161"/>
      <c r="L16" s="161"/>
    </row>
    <row r="17" spans="1:12" x14ac:dyDescent="0.2">
      <c r="A17" s="157" t="s">
        <v>9</v>
      </c>
      <c r="B17" s="154"/>
      <c r="C17" s="154"/>
      <c r="D17" s="154"/>
      <c r="E17" s="154"/>
      <c r="F17" s="154"/>
      <c r="G17" s="154"/>
      <c r="H17" s="154"/>
      <c r="I17" s="154"/>
      <c r="J17" s="154"/>
      <c r="K17" s="154"/>
      <c r="L17" s="154"/>
    </row>
    <row r="18" spans="1:12" x14ac:dyDescent="0.2">
      <c r="A18" s="161" t="s">
        <v>10</v>
      </c>
      <c r="B18" s="161"/>
      <c r="C18" s="161"/>
      <c r="D18" s="161"/>
      <c r="E18" s="161"/>
      <c r="F18" s="161"/>
      <c r="G18" s="161"/>
      <c r="H18" s="161"/>
      <c r="I18" s="161"/>
      <c r="J18" s="161"/>
      <c r="K18" s="161"/>
      <c r="L18" s="161"/>
    </row>
    <row r="19" spans="1:12" x14ac:dyDescent="0.2">
      <c r="A19" s="161"/>
      <c r="B19" s="161"/>
      <c r="C19" s="161"/>
      <c r="D19" s="161"/>
      <c r="E19" s="161"/>
      <c r="F19" s="161"/>
      <c r="G19" s="161"/>
      <c r="H19" s="161"/>
      <c r="I19" s="161"/>
      <c r="J19" s="161"/>
      <c r="K19" s="161"/>
      <c r="L19" s="161"/>
    </row>
    <row r="20" spans="1:12" ht="27.75" customHeight="1" x14ac:dyDescent="0.2">
      <c r="A20" s="161"/>
      <c r="B20" s="161"/>
      <c r="C20" s="161"/>
      <c r="D20" s="161"/>
      <c r="E20" s="161"/>
      <c r="F20" s="161"/>
      <c r="G20" s="161"/>
      <c r="H20" s="161"/>
      <c r="I20" s="161"/>
      <c r="J20" s="161"/>
      <c r="K20" s="161"/>
      <c r="L20" s="161"/>
    </row>
    <row r="21" spans="1:12" ht="14.25" customHeight="1" x14ac:dyDescent="0.2">
      <c r="A21" s="162" t="s">
        <v>11</v>
      </c>
      <c r="B21" s="162"/>
      <c r="C21" s="162"/>
      <c r="D21" s="162"/>
      <c r="E21" s="162"/>
      <c r="F21" s="162"/>
      <c r="G21" s="162"/>
      <c r="H21" s="162"/>
      <c r="I21" s="162"/>
      <c r="J21" s="162"/>
      <c r="K21" s="162"/>
      <c r="L21" s="162"/>
    </row>
    <row r="22" spans="1:12" x14ac:dyDescent="0.2">
      <c r="A22" s="155"/>
      <c r="B22" s="154"/>
      <c r="C22" s="154"/>
      <c r="D22" s="154"/>
      <c r="E22" s="154"/>
      <c r="F22" s="154"/>
      <c r="G22" s="154"/>
      <c r="H22" s="154"/>
      <c r="I22" s="154"/>
      <c r="J22" s="154"/>
      <c r="K22" s="154"/>
      <c r="L22" s="154"/>
    </row>
    <row r="23" spans="1:12" ht="14.25" customHeight="1" x14ac:dyDescent="0.2">
      <c r="A23" s="7" t="s">
        <v>12</v>
      </c>
      <c r="B23" s="8"/>
      <c r="C23" s="8"/>
      <c r="D23" s="8"/>
      <c r="E23" s="8"/>
      <c r="F23" s="8"/>
      <c r="G23" s="8"/>
      <c r="H23" s="8"/>
      <c r="I23" s="8"/>
      <c r="J23" s="8"/>
      <c r="K23" s="8"/>
      <c r="L23" s="8"/>
    </row>
    <row r="24" spans="1:12" ht="10.5" customHeight="1" x14ac:dyDescent="0.2">
      <c r="A24" s="158"/>
    </row>
    <row r="25" spans="1:12" ht="14.25" customHeight="1" x14ac:dyDescent="0.2">
      <c r="A25" s="161" t="s">
        <v>13</v>
      </c>
      <c r="B25" s="161"/>
      <c r="C25" s="161"/>
      <c r="D25" s="161"/>
      <c r="E25" s="161"/>
      <c r="F25" s="161"/>
      <c r="G25" s="161"/>
      <c r="H25" s="161"/>
      <c r="I25" s="161"/>
      <c r="J25" s="161"/>
      <c r="K25" s="161"/>
      <c r="L25" s="161"/>
    </row>
    <row r="26" spans="1:12" x14ac:dyDescent="0.2">
      <c r="A26" s="5" t="s">
        <v>11</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algorithmName="SHA-512" hashValue="z2xv6gPfiRLjW/+IwSHTGEUH06R5uAAi/mjEg9EzEuvDE9tMsaFnm0XiSMs6BJHfOUdk6Rh2H1F7Z//kobrvag==" saltValue="+MIA6BWDQkNa0cGDk0G/Nw==" spinCount="100000" sheet="1" objects="1" scenarios="1" selectLockedCells="1" selectUnlockedCells="1"/>
  <mergeCells count="8">
    <mergeCell ref="A18:L20"/>
    <mergeCell ref="A25:L25"/>
    <mergeCell ref="A21:L21"/>
    <mergeCell ref="A5:L7"/>
    <mergeCell ref="A8:L8"/>
    <mergeCell ref="A9:L10"/>
    <mergeCell ref="A12:L13"/>
    <mergeCell ref="A15:L16"/>
  </mergeCells>
  <hyperlinks>
    <hyperlink ref="A8" r:id="rId1" xr:uid="{00000000-0004-0000-0000-000000000000}"/>
    <hyperlink ref="A26" r:id="rId2" xr:uid="{00000000-0004-0000-0000-000001000000}"/>
    <hyperlink ref="A21"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G27"/>
  <sheetViews>
    <sheetView showGridLines="0" zoomScaleNormal="100" workbookViewId="0">
      <selection activeCell="C11" sqref="C11:D11"/>
    </sheetView>
  </sheetViews>
  <sheetFormatPr defaultColWidth="9.140625" defaultRowHeight="12.75" x14ac:dyDescent="0.2"/>
  <cols>
    <col min="1" max="1" width="3.85546875" style="80" customWidth="1"/>
    <col min="2" max="2" width="40.5703125" customWidth="1"/>
    <col min="3" max="4" width="26.28515625" style="84" customWidth="1"/>
    <col min="5" max="5" width="24.5703125" style="84" customWidth="1"/>
    <col min="6" max="6" width="69.85546875" style="85" customWidth="1"/>
    <col min="8" max="8" width="18.140625" customWidth="1"/>
    <col min="9" max="13" width="15.28515625" customWidth="1"/>
    <col min="14" max="14" width="13.140625" bestFit="1" customWidth="1"/>
    <col min="19" max="19" width="13" customWidth="1"/>
    <col min="20" max="20" width="15.5703125" customWidth="1"/>
    <col min="21" max="21" width="20.5703125" customWidth="1"/>
    <col min="27" max="27" width="46" bestFit="1" customWidth="1"/>
    <col min="28" max="28" width="126.42578125" customWidth="1"/>
  </cols>
  <sheetData>
    <row r="1" spans="1:7" x14ac:dyDescent="0.2">
      <c r="A1" s="175" t="s">
        <v>14</v>
      </c>
      <c r="B1" s="176"/>
      <c r="C1" s="177"/>
      <c r="D1" s="177"/>
      <c r="E1" s="177"/>
      <c r="F1" s="178"/>
    </row>
    <row r="2" spans="1:7" ht="15.75" customHeight="1" x14ac:dyDescent="0.2">
      <c r="A2" s="171" t="s">
        <v>15</v>
      </c>
      <c r="B2" s="171"/>
      <c r="C2" s="172" t="s">
        <v>210</v>
      </c>
      <c r="D2" s="172"/>
      <c r="E2" s="172"/>
      <c r="F2" s="172"/>
    </row>
    <row r="3" spans="1:7" ht="15.75" customHeight="1" x14ac:dyDescent="0.2">
      <c r="A3" s="76"/>
      <c r="B3" s="77" t="s">
        <v>16</v>
      </c>
      <c r="C3" s="172"/>
      <c r="D3" s="172"/>
      <c r="E3" s="172"/>
      <c r="F3" s="172"/>
    </row>
    <row r="4" spans="1:7" ht="15.75" customHeight="1" x14ac:dyDescent="0.2">
      <c r="A4" s="171" t="s">
        <v>17</v>
      </c>
      <c r="B4" s="171"/>
      <c r="C4" s="172" t="s">
        <v>211</v>
      </c>
      <c r="D4" s="172"/>
      <c r="E4" s="172"/>
      <c r="F4" s="172"/>
    </row>
    <row r="5" spans="1:7" ht="34.5" customHeight="1" x14ac:dyDescent="0.2">
      <c r="A5" s="171" t="s">
        <v>18</v>
      </c>
      <c r="B5" s="171"/>
      <c r="C5" s="174" t="s">
        <v>213</v>
      </c>
      <c r="D5" s="174"/>
      <c r="E5" s="174"/>
      <c r="F5" s="174"/>
    </row>
    <row r="6" spans="1:7" ht="15.75" customHeight="1" x14ac:dyDescent="0.2">
      <c r="A6" s="171" t="s">
        <v>19</v>
      </c>
      <c r="B6" s="171"/>
      <c r="C6" s="172">
        <f>716+130+41812.8</f>
        <v>42658.8</v>
      </c>
      <c r="D6" s="172"/>
      <c r="E6" s="172"/>
      <c r="F6" s="172"/>
    </row>
    <row r="7" spans="1:7" s="78" customFormat="1" ht="15.75" customHeight="1" x14ac:dyDescent="0.2">
      <c r="A7" s="171" t="s">
        <v>20</v>
      </c>
      <c r="B7" s="171"/>
      <c r="C7" s="172" t="s">
        <v>212</v>
      </c>
      <c r="D7" s="172"/>
      <c r="E7" s="172"/>
      <c r="F7" s="172"/>
    </row>
    <row r="8" spans="1:7" s="78" customFormat="1" ht="15.75" customHeight="1" x14ac:dyDescent="0.2">
      <c r="A8" s="171" t="s">
        <v>21</v>
      </c>
      <c r="B8" s="171"/>
      <c r="C8" s="173">
        <v>44638</v>
      </c>
      <c r="D8" s="172"/>
      <c r="E8" s="172"/>
      <c r="F8" s="172"/>
      <c r="G8" s="79"/>
    </row>
    <row r="9" spans="1:7" ht="15.75" customHeight="1" x14ac:dyDescent="0.2">
      <c r="C9"/>
      <c r="D9"/>
      <c r="E9"/>
      <c r="F9" s="159"/>
    </row>
    <row r="10" spans="1:7" s="82" customFormat="1" ht="42.75" customHeight="1" x14ac:dyDescent="0.2">
      <c r="A10" s="168" t="s">
        <v>22</v>
      </c>
      <c r="B10" s="168" t="s">
        <v>23</v>
      </c>
      <c r="C10" s="169" t="s">
        <v>24</v>
      </c>
      <c r="D10" s="170"/>
      <c r="E10" s="81" t="s">
        <v>25</v>
      </c>
      <c r="F10" s="81" t="s">
        <v>26</v>
      </c>
    </row>
    <row r="11" spans="1:7" ht="270" customHeight="1" x14ac:dyDescent="0.2">
      <c r="A11" s="76">
        <v>1</v>
      </c>
      <c r="B11" s="83" t="s">
        <v>27</v>
      </c>
      <c r="C11" s="165" t="s">
        <v>28</v>
      </c>
      <c r="D11" s="165"/>
      <c r="E11" s="10" t="s">
        <v>29</v>
      </c>
      <c r="F11" s="160" t="s">
        <v>228</v>
      </c>
    </row>
    <row r="12" spans="1:7" ht="131.25" customHeight="1" x14ac:dyDescent="0.2">
      <c r="A12" s="76">
        <v>2</v>
      </c>
      <c r="B12" s="83" t="s">
        <v>30</v>
      </c>
      <c r="C12" s="165" t="s">
        <v>31</v>
      </c>
      <c r="D12" s="165"/>
      <c r="E12" s="10" t="s">
        <v>32</v>
      </c>
      <c r="F12" s="160" t="s">
        <v>229</v>
      </c>
    </row>
    <row r="13" spans="1:7" ht="155.25" customHeight="1" x14ac:dyDescent="0.2">
      <c r="A13" s="76">
        <v>3</v>
      </c>
      <c r="B13" s="83" t="s">
        <v>33</v>
      </c>
      <c r="C13" s="165" t="s">
        <v>34</v>
      </c>
      <c r="D13" s="165"/>
      <c r="E13" s="10" t="s">
        <v>32</v>
      </c>
      <c r="F13" s="160" t="s">
        <v>230</v>
      </c>
    </row>
    <row r="14" spans="1:7" ht="90.75" customHeight="1" x14ac:dyDescent="0.2">
      <c r="A14" s="76">
        <v>4</v>
      </c>
      <c r="B14" s="83" t="s">
        <v>35</v>
      </c>
      <c r="C14" s="165" t="s">
        <v>36</v>
      </c>
      <c r="D14" s="165"/>
      <c r="E14" s="10" t="s">
        <v>32</v>
      </c>
      <c r="F14" s="160" t="s">
        <v>231</v>
      </c>
    </row>
    <row r="15" spans="1:7" ht="103.5" customHeight="1" x14ac:dyDescent="0.2">
      <c r="A15" s="76">
        <v>5</v>
      </c>
      <c r="B15" s="83" t="s">
        <v>37</v>
      </c>
      <c r="C15" s="165" t="s">
        <v>38</v>
      </c>
      <c r="D15" s="165"/>
      <c r="E15" s="10" t="s">
        <v>32</v>
      </c>
      <c r="F15" s="160" t="s">
        <v>232</v>
      </c>
    </row>
    <row r="16" spans="1:7" ht="90.75" customHeight="1" x14ac:dyDescent="0.2">
      <c r="A16" s="76">
        <v>6</v>
      </c>
      <c r="B16" s="83" t="s">
        <v>39</v>
      </c>
      <c r="C16" s="165" t="s">
        <v>40</v>
      </c>
      <c r="D16" s="165"/>
      <c r="E16" s="10" t="s">
        <v>32</v>
      </c>
      <c r="F16" s="160" t="s">
        <v>233</v>
      </c>
    </row>
    <row r="17" spans="1:6" ht="67.5" customHeight="1" x14ac:dyDescent="0.2">
      <c r="A17" s="76">
        <v>7</v>
      </c>
      <c r="B17" s="83" t="s">
        <v>41</v>
      </c>
      <c r="C17" s="165" t="s">
        <v>42</v>
      </c>
      <c r="D17" s="165"/>
      <c r="E17" s="10" t="s">
        <v>32</v>
      </c>
      <c r="F17" s="160" t="s">
        <v>234</v>
      </c>
    </row>
    <row r="18" spans="1:6" ht="63" customHeight="1" x14ac:dyDescent="0.2">
      <c r="A18" s="76">
        <v>8</v>
      </c>
      <c r="B18" s="83" t="s">
        <v>43</v>
      </c>
      <c r="C18" s="165" t="s">
        <v>44</v>
      </c>
      <c r="D18" s="165"/>
      <c r="E18" s="10" t="s">
        <v>32</v>
      </c>
      <c r="F18" s="160" t="s">
        <v>235</v>
      </c>
    </row>
    <row r="19" spans="1:6" ht="146.25" customHeight="1" x14ac:dyDescent="0.2">
      <c r="A19" s="76">
        <v>9</v>
      </c>
      <c r="B19" s="83" t="s">
        <v>45</v>
      </c>
      <c r="C19" s="165" t="s">
        <v>46</v>
      </c>
      <c r="D19" s="165"/>
      <c r="E19" s="10" t="s">
        <v>32</v>
      </c>
      <c r="F19" s="160" t="s">
        <v>236</v>
      </c>
    </row>
    <row r="20" spans="1:6" ht="104.25" customHeight="1" x14ac:dyDescent="0.2">
      <c r="A20" s="76">
        <v>10</v>
      </c>
      <c r="B20" s="83" t="s">
        <v>47</v>
      </c>
      <c r="C20" s="165" t="s">
        <v>48</v>
      </c>
      <c r="D20" s="165"/>
      <c r="E20" s="10" t="s">
        <v>32</v>
      </c>
      <c r="F20" s="160" t="s">
        <v>237</v>
      </c>
    </row>
    <row r="21" spans="1:6" ht="93" customHeight="1" x14ac:dyDescent="0.2">
      <c r="A21" s="76">
        <v>11</v>
      </c>
      <c r="B21" s="83" t="s">
        <v>49</v>
      </c>
      <c r="C21" s="165" t="s">
        <v>50</v>
      </c>
      <c r="D21" s="165"/>
      <c r="E21" s="10" t="s">
        <v>32</v>
      </c>
      <c r="F21" s="160" t="s">
        <v>238</v>
      </c>
    </row>
    <row r="22" spans="1:6" ht="94.15" customHeight="1" x14ac:dyDescent="0.2">
      <c r="A22" s="76">
        <v>12</v>
      </c>
      <c r="B22" s="83" t="s">
        <v>51</v>
      </c>
      <c r="C22" s="165" t="s">
        <v>52</v>
      </c>
      <c r="D22" s="165"/>
      <c r="E22" s="10" t="s">
        <v>32</v>
      </c>
      <c r="F22" s="160" t="s">
        <v>239</v>
      </c>
    </row>
    <row r="23" spans="1:6" ht="117.75" customHeight="1" x14ac:dyDescent="0.2">
      <c r="A23" s="76">
        <v>13</v>
      </c>
      <c r="B23" s="83" t="s">
        <v>53</v>
      </c>
      <c r="C23" s="165" t="s">
        <v>54</v>
      </c>
      <c r="D23" s="165"/>
      <c r="E23" s="10" t="s">
        <v>32</v>
      </c>
      <c r="F23" s="160" t="s">
        <v>240</v>
      </c>
    </row>
    <row r="24" spans="1:6" ht="81" customHeight="1" x14ac:dyDescent="0.2">
      <c r="A24" s="76">
        <v>14</v>
      </c>
      <c r="B24" s="83" t="s">
        <v>55</v>
      </c>
      <c r="C24" s="165" t="s">
        <v>56</v>
      </c>
      <c r="D24" s="165"/>
      <c r="E24" s="10" t="s">
        <v>32</v>
      </c>
      <c r="F24" s="160" t="s">
        <v>241</v>
      </c>
    </row>
    <row r="25" spans="1:6" ht="59.25" customHeight="1" x14ac:dyDescent="0.2">
      <c r="A25" s="76">
        <v>15</v>
      </c>
      <c r="B25" s="83" t="s">
        <v>57</v>
      </c>
      <c r="C25" s="166" t="s">
        <v>58</v>
      </c>
      <c r="D25" s="167"/>
      <c r="E25" s="10" t="s">
        <v>29</v>
      </c>
      <c r="F25" s="160" t="s">
        <v>242</v>
      </c>
    </row>
    <row r="26" spans="1:6" ht="75" customHeight="1" x14ac:dyDescent="0.2">
      <c r="A26" s="76">
        <v>16</v>
      </c>
      <c r="B26" s="83" t="s">
        <v>59</v>
      </c>
      <c r="C26" s="165" t="s">
        <v>60</v>
      </c>
      <c r="D26" s="165"/>
      <c r="E26" s="10" t="s">
        <v>32</v>
      </c>
      <c r="F26" s="160" t="s">
        <v>243</v>
      </c>
    </row>
    <row r="27" spans="1:6" x14ac:dyDescent="0.2">
      <c r="B27" s="164"/>
      <c r="C27" s="164"/>
      <c r="D27" s="164"/>
      <c r="E27" s="164"/>
      <c r="F27" s="164"/>
    </row>
  </sheetData>
  <sheetProtection sheet="1" scenarios="1" formatCells="0" formatColumns="0" formatRows="0" insertColumns="0" insertRows="0" sort="0"/>
  <mergeCells count="34">
    <mergeCell ref="A5:B5"/>
    <mergeCell ref="C5:F5"/>
    <mergeCell ref="A6:B6"/>
    <mergeCell ref="C6:F6"/>
    <mergeCell ref="A1:B1"/>
    <mergeCell ref="C1:F1"/>
    <mergeCell ref="A2:B2"/>
    <mergeCell ref="C2:F2"/>
    <mergeCell ref="C3:F3"/>
    <mergeCell ref="A4:B4"/>
    <mergeCell ref="C4:F4"/>
    <mergeCell ref="A10:B10"/>
    <mergeCell ref="C10:D10"/>
    <mergeCell ref="C11:D11"/>
    <mergeCell ref="C12:D12"/>
    <mergeCell ref="A7:B7"/>
    <mergeCell ref="C7:F7"/>
    <mergeCell ref="A8:B8"/>
    <mergeCell ref="C8:F8"/>
    <mergeCell ref="B27:F27"/>
    <mergeCell ref="C13:D13"/>
    <mergeCell ref="C14:D14"/>
    <mergeCell ref="C15:D15"/>
    <mergeCell ref="C16:D16"/>
    <mergeCell ref="C17:D17"/>
    <mergeCell ref="C24:D24"/>
    <mergeCell ref="C26:D26"/>
    <mergeCell ref="C18:D18"/>
    <mergeCell ref="C19:D19"/>
    <mergeCell ref="C20:D20"/>
    <mergeCell ref="C21:D21"/>
    <mergeCell ref="C22:D22"/>
    <mergeCell ref="C23:D23"/>
    <mergeCell ref="C25:D2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 down list'!$C$4:$C$5</xm:f>
          </x14:formula1>
          <xm:sqref>E11:E26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31"/>
  <sheetViews>
    <sheetView showGridLines="0" tabSelected="1" zoomScale="80" zoomScaleNormal="80" workbookViewId="0">
      <selection activeCell="C44" sqref="C44"/>
    </sheetView>
  </sheetViews>
  <sheetFormatPr defaultColWidth="9.140625" defaultRowHeight="12.75" x14ac:dyDescent="0.2"/>
  <cols>
    <col min="1" max="1" width="14.28515625" style="80" customWidth="1"/>
    <col min="2" max="2" width="47.5703125" customWidth="1"/>
    <col min="3" max="4" width="26.28515625" style="84" customWidth="1"/>
    <col min="5" max="5" width="35.5703125" style="84" customWidth="1"/>
    <col min="6" max="6" width="27" style="84" customWidth="1"/>
    <col min="7" max="7" width="18" customWidth="1"/>
    <col min="8" max="8" width="16.7109375" customWidth="1"/>
    <col min="9" max="9" width="18.7109375" customWidth="1"/>
    <col min="10" max="10" width="27.5703125" customWidth="1"/>
    <col min="11" max="11" width="22.42578125" customWidth="1"/>
    <col min="12" max="13" width="19" customWidth="1"/>
    <col min="14" max="14" width="22" bestFit="1" customWidth="1"/>
    <col min="15" max="15" width="16.140625" style="80" customWidth="1"/>
    <col min="16" max="18" width="11" style="80" customWidth="1"/>
    <col min="19" max="19" width="14.85546875" customWidth="1"/>
    <col min="20" max="20" width="29.140625" customWidth="1"/>
    <col min="26" max="26" width="46" bestFit="1" customWidth="1"/>
    <col min="27" max="27" width="126.42578125" customWidth="1"/>
  </cols>
  <sheetData>
    <row r="1" spans="1:47" x14ac:dyDescent="0.2">
      <c r="A1" s="179" t="s">
        <v>14</v>
      </c>
      <c r="B1" s="180"/>
      <c r="C1" s="181"/>
      <c r="D1" s="181"/>
      <c r="E1" s="181"/>
      <c r="F1" s="182"/>
    </row>
    <row r="2" spans="1:47" x14ac:dyDescent="0.2">
      <c r="A2" s="171" t="s">
        <v>15</v>
      </c>
      <c r="B2" s="171"/>
      <c r="C2" s="203" t="s">
        <v>210</v>
      </c>
      <c r="D2" s="203"/>
      <c r="E2" s="203"/>
      <c r="F2" s="203"/>
    </row>
    <row r="3" spans="1:47" x14ac:dyDescent="0.2">
      <c r="A3" s="194" t="s">
        <v>16</v>
      </c>
      <c r="B3" s="195"/>
      <c r="C3" s="203"/>
      <c r="D3" s="203"/>
      <c r="E3" s="203"/>
      <c r="F3" s="203"/>
    </row>
    <row r="4" spans="1:47" x14ac:dyDescent="0.2">
      <c r="A4" s="171" t="s">
        <v>17</v>
      </c>
      <c r="B4" s="171"/>
      <c r="C4" s="203" t="s">
        <v>211</v>
      </c>
      <c r="D4" s="203"/>
      <c r="E4" s="203"/>
      <c r="F4" s="203"/>
    </row>
    <row r="5" spans="1:47" ht="36" customHeight="1" x14ac:dyDescent="0.2">
      <c r="A5" s="171" t="s">
        <v>18</v>
      </c>
      <c r="B5" s="171"/>
      <c r="C5" s="202" t="s">
        <v>213</v>
      </c>
      <c r="D5" s="202"/>
      <c r="E5" s="202"/>
      <c r="F5" s="202"/>
    </row>
    <row r="6" spans="1:47" ht="14.25" x14ac:dyDescent="0.2">
      <c r="A6" s="171" t="s">
        <v>19</v>
      </c>
      <c r="B6" s="171"/>
      <c r="C6" s="203">
        <f>716+130+41812.8</f>
        <v>42658.8</v>
      </c>
      <c r="D6" s="203"/>
      <c r="E6" s="203"/>
      <c r="F6" s="203"/>
    </row>
    <row r="7" spans="1:47" s="78" customFormat="1" x14ac:dyDescent="0.2">
      <c r="A7" s="171" t="s">
        <v>20</v>
      </c>
      <c r="B7" s="171"/>
      <c r="C7" s="203" t="s">
        <v>212</v>
      </c>
      <c r="D7" s="203"/>
      <c r="E7" s="203"/>
      <c r="F7" s="203"/>
      <c r="O7" s="85"/>
      <c r="P7" s="85"/>
      <c r="Q7" s="85"/>
      <c r="R7" s="85"/>
    </row>
    <row r="8" spans="1:47" s="78" customFormat="1" x14ac:dyDescent="0.2">
      <c r="A8" s="171" t="s">
        <v>62</v>
      </c>
      <c r="B8" s="171"/>
      <c r="C8" s="210">
        <v>44637</v>
      </c>
      <c r="D8" s="203"/>
      <c r="E8" s="203"/>
      <c r="F8" s="203"/>
      <c r="G8" s="79"/>
      <c r="O8" s="85"/>
      <c r="P8" s="85"/>
      <c r="Q8" s="85"/>
      <c r="R8" s="85"/>
    </row>
    <row r="9" spans="1:47" x14ac:dyDescent="0.2">
      <c r="A9" s="171" t="s">
        <v>63</v>
      </c>
      <c r="B9" s="171"/>
      <c r="C9" s="203" t="s">
        <v>214</v>
      </c>
      <c r="D9" s="203"/>
      <c r="E9" s="203"/>
      <c r="F9" s="203"/>
      <c r="G9" s="86"/>
    </row>
    <row r="10" spans="1:47" ht="64.5" customHeight="1" x14ac:dyDescent="0.2">
      <c r="A10" s="194" t="s">
        <v>65</v>
      </c>
      <c r="B10" s="195"/>
      <c r="C10" s="211" t="s">
        <v>66</v>
      </c>
      <c r="D10" s="212"/>
      <c r="E10" s="212"/>
      <c r="F10" s="213"/>
      <c r="G10" s="86"/>
    </row>
    <row r="11" spans="1:47" ht="39" customHeight="1" x14ac:dyDescent="0.2">
      <c r="A11" s="171" t="s">
        <v>67</v>
      </c>
      <c r="B11" s="171"/>
      <c r="C11" s="202" t="s">
        <v>215</v>
      </c>
      <c r="D11" s="202"/>
      <c r="E11" s="202"/>
      <c r="F11" s="202"/>
      <c r="G11" s="87"/>
    </row>
    <row r="12" spans="1:47" x14ac:dyDescent="0.2">
      <c r="A12" s="171" t="s">
        <v>69</v>
      </c>
      <c r="B12" s="171"/>
      <c r="C12" s="203" t="s">
        <v>216</v>
      </c>
      <c r="D12" s="203"/>
      <c r="E12" s="203"/>
      <c r="F12" s="203"/>
      <c r="G12" s="87"/>
    </row>
    <row r="13" spans="1:47" x14ac:dyDescent="0.2">
      <c r="A13" s="194" t="s">
        <v>71</v>
      </c>
      <c r="B13" s="195"/>
      <c r="C13" s="204" t="s">
        <v>72</v>
      </c>
      <c r="D13" s="205"/>
      <c r="E13" s="205"/>
      <c r="F13" s="206"/>
      <c r="G13" s="87"/>
    </row>
    <row r="14" spans="1:47" s="88" customFormat="1" x14ac:dyDescent="0.2">
      <c r="A14" s="208"/>
      <c r="B14" s="208"/>
      <c r="C14" s="209"/>
      <c r="D14" s="209"/>
      <c r="E14" s="209"/>
      <c r="F14" s="209"/>
      <c r="G14" s="87"/>
      <c r="H14"/>
      <c r="I14"/>
      <c r="J14"/>
      <c r="K14"/>
      <c r="L14"/>
      <c r="M14"/>
      <c r="N14"/>
      <c r="O14" s="80"/>
      <c r="P14" s="80"/>
      <c r="Q14" s="80"/>
      <c r="R14" s="80"/>
      <c r="S14"/>
      <c r="T14"/>
      <c r="U14"/>
      <c r="V14"/>
      <c r="W14"/>
      <c r="X14"/>
      <c r="Y14"/>
      <c r="AB14"/>
      <c r="AC14"/>
      <c r="AD14"/>
      <c r="AE14"/>
      <c r="AF14"/>
      <c r="AG14"/>
      <c r="AH14"/>
      <c r="AI14"/>
      <c r="AJ14"/>
      <c r="AK14"/>
      <c r="AL14"/>
      <c r="AM14"/>
      <c r="AN14"/>
      <c r="AO14"/>
      <c r="AP14"/>
      <c r="AQ14"/>
      <c r="AR14"/>
      <c r="AS14"/>
      <c r="AT14"/>
      <c r="AU14"/>
    </row>
    <row r="15" spans="1:47" ht="12.75" customHeight="1" x14ac:dyDescent="0.2">
      <c r="A15" s="208"/>
      <c r="B15" s="208"/>
      <c r="C15" s="209"/>
      <c r="D15" s="209"/>
      <c r="E15" s="209"/>
      <c r="F15" s="209"/>
      <c r="G15" s="87"/>
    </row>
    <row r="16" spans="1:47" ht="52.5" customHeight="1" x14ac:dyDescent="0.2">
      <c r="A16" s="191" t="s">
        <v>73</v>
      </c>
      <c r="B16" s="192"/>
      <c r="C16" s="192"/>
      <c r="D16" s="192"/>
      <c r="E16" s="192"/>
      <c r="F16" s="192"/>
      <c r="G16" s="193"/>
      <c r="I16" s="302" t="s">
        <v>74</v>
      </c>
      <c r="J16" s="303"/>
      <c r="K16" s="303"/>
      <c r="L16" s="303"/>
      <c r="M16" s="303"/>
      <c r="N16" s="303"/>
      <c r="O16" s="304"/>
    </row>
    <row r="17" spans="1:18" s="82" customFormat="1" ht="33.75" customHeight="1" x14ac:dyDescent="0.2">
      <c r="A17" s="196"/>
      <c r="B17" s="197"/>
      <c r="C17" s="89" t="s">
        <v>75</v>
      </c>
      <c r="D17" s="89" t="s">
        <v>76</v>
      </c>
      <c r="E17" s="89" t="s">
        <v>77</v>
      </c>
      <c r="F17" s="89" t="s">
        <v>78</v>
      </c>
      <c r="G17" s="89" t="s">
        <v>79</v>
      </c>
      <c r="I17" s="196"/>
      <c r="J17" s="197"/>
      <c r="K17" s="89" t="s">
        <v>75</v>
      </c>
      <c r="L17" s="89" t="s">
        <v>76</v>
      </c>
      <c r="M17" s="89" t="s">
        <v>77</v>
      </c>
      <c r="N17" s="89" t="s">
        <v>78</v>
      </c>
      <c r="O17" s="89" t="s">
        <v>79</v>
      </c>
      <c r="P17" s="84"/>
      <c r="Q17" s="84"/>
      <c r="R17" s="84"/>
    </row>
    <row r="18" spans="1:18" s="82" customFormat="1" ht="33.75" customHeight="1" x14ac:dyDescent="0.2">
      <c r="A18" s="198" t="s">
        <v>80</v>
      </c>
      <c r="B18" s="199"/>
      <c r="C18" s="62">
        <f>C94+D94+E94+F94</f>
        <v>27636914.040000003</v>
      </c>
      <c r="D18" s="62">
        <f>G94+H94+I94+J94+K94</f>
        <v>4589659.71</v>
      </c>
      <c r="E18" s="62">
        <f>L94+N94</f>
        <v>15751323.190000001</v>
      </c>
      <c r="F18" s="62">
        <f>O94+P94+Q94+R94</f>
        <v>2308401.6700000004</v>
      </c>
      <c r="G18" s="62">
        <f>T94</f>
        <v>-4301621.05</v>
      </c>
      <c r="I18" s="198" t="s">
        <v>80</v>
      </c>
      <c r="J18" s="199"/>
      <c r="K18" s="62">
        <f>C126+D126+E126+F126</f>
        <v>27568301.73</v>
      </c>
      <c r="L18" s="62">
        <f>G126+H126+I126+J126+K126</f>
        <v>4327131.1199999992</v>
      </c>
      <c r="M18" s="62">
        <f>L126+N126</f>
        <v>8519617.9400000013</v>
      </c>
      <c r="N18" s="62">
        <f>O126+P126+Q126+R126</f>
        <v>2308401.6700000004</v>
      </c>
      <c r="O18" s="62">
        <f>T126</f>
        <v>-3820241.25</v>
      </c>
      <c r="P18" s="84"/>
      <c r="Q18" s="84"/>
      <c r="R18" s="84"/>
    </row>
    <row r="19" spans="1:18" ht="33.75" customHeight="1" x14ac:dyDescent="0.2">
      <c r="A19" s="186" t="s">
        <v>81</v>
      </c>
      <c r="B19" s="187"/>
      <c r="C19" s="9">
        <f>C18/$C$6</f>
        <v>647.85962193029343</v>
      </c>
      <c r="D19" s="9">
        <f t="shared" ref="D19" si="0">D18/$C$6</f>
        <v>107.58998635685954</v>
      </c>
      <c r="E19" s="9">
        <f>E18/$C$6</f>
        <v>369.23971583823266</v>
      </c>
      <c r="F19" s="9">
        <f>F18/$C$6</f>
        <v>54.113141251043167</v>
      </c>
      <c r="G19" s="9">
        <f>G18/$C$6</f>
        <v>-100.83783533526493</v>
      </c>
      <c r="I19" s="186" t="s">
        <v>81</v>
      </c>
      <c r="J19" s="187"/>
      <c r="K19" s="9">
        <f>K18/$C$6</f>
        <v>646.25122436636752</v>
      </c>
      <c r="L19" s="9">
        <f t="shared" ref="L19" si="1">L18/$C$6</f>
        <v>101.43583785760497</v>
      </c>
      <c r="M19" s="9">
        <f>M18/$C$6</f>
        <v>199.71536798972312</v>
      </c>
      <c r="N19" s="9">
        <f t="shared" ref="N19" si="2">N18/$C$6</f>
        <v>54.113141251043167</v>
      </c>
      <c r="O19" s="9">
        <f t="shared" ref="O19" si="3">O18/$C$6</f>
        <v>-89.553415707896136</v>
      </c>
      <c r="P19" s="90"/>
      <c r="Q19" s="90"/>
    </row>
    <row r="20" spans="1:18" ht="69" customHeight="1" x14ac:dyDescent="0.2">
      <c r="A20" s="200" t="s">
        <v>82</v>
      </c>
      <c r="B20" s="201"/>
      <c r="C20" s="188" t="s">
        <v>247</v>
      </c>
      <c r="D20" s="189"/>
      <c r="E20" s="189"/>
      <c r="F20" s="189"/>
      <c r="G20" s="190"/>
      <c r="I20" s="200" t="s">
        <v>84</v>
      </c>
      <c r="J20" s="201"/>
      <c r="K20" s="188" t="s">
        <v>247</v>
      </c>
      <c r="L20" s="189"/>
      <c r="M20" s="189"/>
      <c r="N20" s="189"/>
      <c r="O20" s="190"/>
      <c r="P20" s="90"/>
      <c r="Q20" s="90"/>
    </row>
    <row r="21" spans="1:18" ht="15.75" customHeight="1" x14ac:dyDescent="0.2">
      <c r="A21" s="91"/>
      <c r="B21" s="91"/>
      <c r="C21" s="80"/>
      <c r="D21" s="80"/>
      <c r="E21" s="80"/>
      <c r="F21" s="80"/>
      <c r="G21" s="87"/>
      <c r="H21" s="92"/>
      <c r="I21" s="92"/>
      <c r="J21" s="90"/>
      <c r="K21" s="90"/>
      <c r="L21" s="90"/>
      <c r="M21" s="90"/>
      <c r="N21" s="93"/>
      <c r="O21" s="90"/>
      <c r="P21" s="90"/>
      <c r="Q21" s="90"/>
    </row>
    <row r="22" spans="1:18" ht="79.900000000000006" customHeight="1" x14ac:dyDescent="0.2">
      <c r="A22" s="207" t="s">
        <v>86</v>
      </c>
      <c r="B22" s="207"/>
      <c r="C22" s="202" t="s">
        <v>246</v>
      </c>
      <c r="D22" s="202"/>
      <c r="E22" s="202"/>
      <c r="F22" s="202"/>
      <c r="G22" s="87"/>
      <c r="H22" s="92"/>
      <c r="I22" s="92"/>
      <c r="J22" s="90"/>
      <c r="K22" s="90"/>
      <c r="L22" s="90"/>
      <c r="M22" s="90"/>
      <c r="N22" s="93"/>
      <c r="O22" s="90"/>
      <c r="P22" s="90"/>
      <c r="Q22" s="90"/>
    </row>
    <row r="23" spans="1:18" x14ac:dyDescent="0.2">
      <c r="A23" s="94"/>
      <c r="B23" s="94"/>
      <c r="C23" s="95"/>
      <c r="D23" s="80"/>
      <c r="E23" s="80"/>
      <c r="F23" s="95"/>
      <c r="G23" s="87"/>
      <c r="H23" s="92"/>
      <c r="I23" s="92"/>
      <c r="J23" s="90"/>
      <c r="K23" s="90"/>
      <c r="L23" s="90"/>
      <c r="M23" s="90"/>
      <c r="N23" s="93"/>
      <c r="O23" s="90"/>
      <c r="P23" s="90"/>
      <c r="Q23" s="90"/>
    </row>
    <row r="24" spans="1:18" ht="33" customHeight="1" x14ac:dyDescent="0.2">
      <c r="A24" s="236" t="s">
        <v>87</v>
      </c>
      <c r="B24" s="237"/>
      <c r="C24" s="240" t="s">
        <v>88</v>
      </c>
      <c r="D24" s="240"/>
      <c r="E24" s="240"/>
      <c r="F24" s="96" t="s">
        <v>89</v>
      </c>
      <c r="G24" s="87"/>
      <c r="H24" s="92"/>
      <c r="I24" s="92"/>
      <c r="J24" s="90"/>
      <c r="K24" s="90"/>
      <c r="L24" s="90"/>
      <c r="M24" s="90"/>
      <c r="N24" s="93"/>
      <c r="O24" s="90"/>
      <c r="P24" s="90"/>
      <c r="Q24" s="90"/>
    </row>
    <row r="25" spans="1:18" ht="24.75" customHeight="1" x14ac:dyDescent="0.2">
      <c r="A25" s="236"/>
      <c r="B25" s="237"/>
      <c r="C25" s="202" t="s">
        <v>244</v>
      </c>
      <c r="D25" s="202"/>
      <c r="E25" s="202"/>
      <c r="F25" s="72">
        <v>43.71</v>
      </c>
      <c r="G25" s="87"/>
      <c r="H25" s="92"/>
      <c r="I25" s="92"/>
      <c r="J25" s="97"/>
      <c r="K25" s="97"/>
      <c r="L25" s="97"/>
      <c r="M25" s="97"/>
      <c r="N25" s="93"/>
      <c r="O25" s="90"/>
      <c r="P25" s="90"/>
      <c r="Q25" s="90"/>
    </row>
    <row r="26" spans="1:18" ht="12.75" customHeight="1" x14ac:dyDescent="0.2">
      <c r="A26" s="236"/>
      <c r="B26" s="237"/>
      <c r="C26" s="241"/>
      <c r="D26" s="241"/>
      <c r="E26" s="241"/>
      <c r="F26" s="73"/>
      <c r="G26" s="87"/>
      <c r="H26" s="92"/>
      <c r="I26" s="92"/>
      <c r="J26" s="90"/>
      <c r="K26" s="90"/>
      <c r="L26" s="90"/>
      <c r="M26" s="90"/>
      <c r="N26" s="93"/>
      <c r="O26" s="90"/>
      <c r="P26" s="90"/>
      <c r="Q26" s="90"/>
    </row>
    <row r="27" spans="1:18" s="82" customFormat="1" x14ac:dyDescent="0.2">
      <c r="A27" s="238"/>
      <c r="B27" s="239"/>
      <c r="C27" s="203"/>
      <c r="D27" s="203"/>
      <c r="E27" s="203"/>
      <c r="F27" s="73"/>
      <c r="G27" s="87"/>
      <c r="H27" s="92"/>
      <c r="I27" s="92"/>
      <c r="J27" s="97"/>
      <c r="K27" s="97"/>
      <c r="L27" s="97"/>
      <c r="M27" s="97"/>
      <c r="N27" s="93"/>
      <c r="O27" s="90"/>
      <c r="P27" s="90"/>
      <c r="Q27" s="90"/>
      <c r="R27" s="84"/>
    </row>
    <row r="28" spans="1:18" s="101" customFormat="1" x14ac:dyDescent="0.2">
      <c r="A28" s="98"/>
      <c r="B28" s="98"/>
      <c r="C28" s="99"/>
      <c r="D28" s="99"/>
      <c r="E28" s="99"/>
      <c r="F28" s="100"/>
      <c r="G28" s="87"/>
      <c r="O28" s="99"/>
      <c r="P28" s="99"/>
      <c r="Q28" s="99"/>
      <c r="R28" s="99"/>
    </row>
    <row r="29" spans="1:18" s="82" customFormat="1" ht="27.75" x14ac:dyDescent="0.2">
      <c r="A29" s="236" t="s">
        <v>91</v>
      </c>
      <c r="B29" s="237"/>
      <c r="C29" s="240" t="s">
        <v>92</v>
      </c>
      <c r="D29" s="240"/>
      <c r="E29" s="240"/>
      <c r="F29" s="96" t="s">
        <v>93</v>
      </c>
      <c r="G29" s="87"/>
      <c r="O29" s="84"/>
      <c r="P29" s="84"/>
      <c r="Q29" s="84"/>
      <c r="R29" s="84"/>
    </row>
    <row r="30" spans="1:18" s="82" customFormat="1" ht="12.75" customHeight="1" x14ac:dyDescent="0.2">
      <c r="A30" s="236"/>
      <c r="B30" s="237"/>
      <c r="C30" s="203" t="s">
        <v>245</v>
      </c>
      <c r="D30" s="203"/>
      <c r="E30" s="203"/>
      <c r="F30" s="19">
        <v>11.36</v>
      </c>
      <c r="G30" s="87"/>
      <c r="O30" s="84"/>
      <c r="P30" s="84"/>
      <c r="Q30" s="84"/>
      <c r="R30" s="84"/>
    </row>
    <row r="31" spans="1:18" x14ac:dyDescent="0.2">
      <c r="A31" s="236"/>
      <c r="B31" s="237"/>
      <c r="C31" s="241"/>
      <c r="D31" s="241"/>
      <c r="E31" s="241"/>
      <c r="F31" s="19"/>
    </row>
    <row r="32" spans="1:18" x14ac:dyDescent="0.2">
      <c r="A32" s="236"/>
      <c r="B32" s="237"/>
      <c r="C32" s="242"/>
      <c r="D32" s="243"/>
      <c r="E32" s="244"/>
      <c r="F32" s="19"/>
      <c r="J32" s="82"/>
      <c r="K32" s="82"/>
      <c r="L32" s="82"/>
    </row>
    <row r="33" spans="1:48" x14ac:dyDescent="0.2">
      <c r="A33" s="236"/>
      <c r="B33" s="237"/>
      <c r="C33" s="242"/>
      <c r="D33" s="243"/>
      <c r="E33" s="244"/>
      <c r="F33" s="19"/>
      <c r="J33" s="82"/>
      <c r="K33" s="82"/>
      <c r="L33" s="82"/>
    </row>
    <row r="34" spans="1:48" x14ac:dyDescent="0.2">
      <c r="A34" s="236"/>
      <c r="B34" s="237"/>
      <c r="C34" s="242"/>
      <c r="D34" s="243"/>
      <c r="E34" s="244"/>
      <c r="F34" s="19"/>
      <c r="J34" s="82"/>
      <c r="K34" s="82"/>
      <c r="L34" s="82"/>
    </row>
    <row r="35" spans="1:48" x14ac:dyDescent="0.2">
      <c r="A35" s="236"/>
      <c r="B35" s="237"/>
      <c r="C35" s="242"/>
      <c r="D35" s="243"/>
      <c r="E35" s="244"/>
      <c r="F35" s="19"/>
      <c r="J35" s="82"/>
      <c r="K35" s="82"/>
      <c r="L35" s="82"/>
    </row>
    <row r="36" spans="1:48" x14ac:dyDescent="0.2">
      <c r="A36" s="236"/>
      <c r="B36" s="237"/>
      <c r="C36" s="242"/>
      <c r="D36" s="243"/>
      <c r="E36" s="244"/>
      <c r="F36" s="19"/>
      <c r="J36" s="82"/>
      <c r="K36" s="82"/>
      <c r="L36" s="82"/>
    </row>
    <row r="37" spans="1:48" x14ac:dyDescent="0.2">
      <c r="B37" s="164"/>
      <c r="C37" s="164"/>
      <c r="D37" s="164"/>
      <c r="E37" s="164"/>
      <c r="F37" s="164"/>
    </row>
    <row r="38" spans="1:48" s="88" customFormat="1" x14ac:dyDescent="0.2">
      <c r="A38"/>
      <c r="B38" s="227"/>
      <c r="C38" s="227"/>
      <c r="D38" s="227"/>
      <c r="E38" s="227"/>
      <c r="F38" s="227"/>
      <c r="G38"/>
      <c r="H38"/>
      <c r="I38"/>
      <c r="J38"/>
      <c r="K38"/>
      <c r="L38"/>
      <c r="M38"/>
      <c r="N38"/>
      <c r="O38" s="80"/>
      <c r="P38" s="80"/>
      <c r="Q38" s="80"/>
      <c r="R38" s="80"/>
      <c r="S38"/>
      <c r="T38"/>
      <c r="U38"/>
      <c r="V38"/>
      <c r="W38"/>
      <c r="X38"/>
      <c r="Y38"/>
      <c r="Z38"/>
      <c r="AA38"/>
      <c r="AB38"/>
      <c r="AC38"/>
      <c r="AD38"/>
      <c r="AE38"/>
      <c r="AF38"/>
      <c r="AG38"/>
      <c r="AH38"/>
      <c r="AI38"/>
      <c r="AJ38"/>
      <c r="AK38"/>
      <c r="AL38"/>
      <c r="AM38"/>
      <c r="AN38"/>
      <c r="AO38"/>
      <c r="AP38"/>
      <c r="AQ38"/>
      <c r="AR38"/>
      <c r="AS38"/>
      <c r="AT38"/>
      <c r="AU38"/>
    </row>
    <row r="39" spans="1:48" s="88" customFormat="1" ht="27.75" customHeight="1" x14ac:dyDescent="0.2">
      <c r="A39" s="207" t="s">
        <v>94</v>
      </c>
      <c r="B39" s="207"/>
      <c r="C39" s="232" t="s">
        <v>95</v>
      </c>
      <c r="D39" s="250"/>
      <c r="E39" s="245" t="s">
        <v>96</v>
      </c>
      <c r="F39" s="228" t="s">
        <v>97</v>
      </c>
      <c r="G39" s="229"/>
      <c r="H39" s="232" t="s">
        <v>98</v>
      </c>
      <c r="I39" s="233"/>
      <c r="J39"/>
      <c r="K39"/>
      <c r="L39"/>
      <c r="M39"/>
      <c r="N39" s="80"/>
      <c r="O39" s="80"/>
      <c r="P39" s="80"/>
      <c r="Q39" s="80"/>
      <c r="R39"/>
      <c r="S39"/>
      <c r="T39"/>
      <c r="U39"/>
      <c r="V39"/>
      <c r="W39"/>
      <c r="X39"/>
      <c r="Y39"/>
      <c r="Z39"/>
      <c r="AA39"/>
      <c r="AB39"/>
      <c r="AC39"/>
      <c r="AD39"/>
      <c r="AE39"/>
      <c r="AF39"/>
      <c r="AG39"/>
      <c r="AH39"/>
      <c r="AI39"/>
      <c r="AJ39"/>
      <c r="AK39"/>
      <c r="AL39"/>
      <c r="AM39"/>
      <c r="AN39"/>
      <c r="AO39"/>
      <c r="AP39"/>
      <c r="AQ39"/>
      <c r="AR39"/>
      <c r="AS39"/>
      <c r="AT39"/>
      <c r="AU39"/>
      <c r="AV39"/>
    </row>
    <row r="40" spans="1:48" s="88" customFormat="1" ht="42" customHeight="1" x14ac:dyDescent="0.2">
      <c r="A40" s="234" t="s">
        <v>99</v>
      </c>
      <c r="B40" s="235"/>
      <c r="C40" s="102" t="s">
        <v>100</v>
      </c>
      <c r="D40" s="102" t="s">
        <v>101</v>
      </c>
      <c r="E40" s="246"/>
      <c r="F40" s="230"/>
      <c r="G40" s="231"/>
      <c r="H40" s="102" t="s">
        <v>102</v>
      </c>
      <c r="I40" s="102" t="s">
        <v>103</v>
      </c>
      <c r="J40"/>
      <c r="K40"/>
      <c r="L40"/>
      <c r="M40"/>
      <c r="N40" s="80"/>
      <c r="O40" s="80"/>
      <c r="P40" s="80"/>
      <c r="Q40" s="80"/>
      <c r="R40"/>
      <c r="S40"/>
      <c r="T40"/>
      <c r="U40"/>
      <c r="V40"/>
      <c r="W40"/>
      <c r="X40"/>
      <c r="Y40"/>
      <c r="Z40"/>
      <c r="AA40"/>
      <c r="AB40"/>
      <c r="AC40"/>
      <c r="AD40"/>
      <c r="AE40"/>
      <c r="AF40"/>
      <c r="AG40"/>
      <c r="AH40"/>
      <c r="AI40"/>
      <c r="AJ40"/>
      <c r="AK40"/>
      <c r="AL40"/>
      <c r="AM40"/>
      <c r="AN40"/>
      <c r="AO40"/>
      <c r="AP40"/>
      <c r="AQ40"/>
      <c r="AR40"/>
      <c r="AS40"/>
      <c r="AT40"/>
      <c r="AU40"/>
      <c r="AV40"/>
    </row>
    <row r="41" spans="1:48" s="88" customFormat="1" ht="51" x14ac:dyDescent="0.2">
      <c r="A41" s="214" t="s">
        <v>104</v>
      </c>
      <c r="B41" s="215"/>
      <c r="C41" s="103" t="s">
        <v>105</v>
      </c>
      <c r="D41" s="104" t="s">
        <v>106</v>
      </c>
      <c r="E41" s="247" t="s">
        <v>107</v>
      </c>
      <c r="F41" s="218" t="s">
        <v>108</v>
      </c>
      <c r="G41" s="219"/>
      <c r="H41" s="104" t="s">
        <v>109</v>
      </c>
      <c r="I41" s="104" t="s">
        <v>110</v>
      </c>
      <c r="J41"/>
      <c r="K41"/>
      <c r="L41"/>
      <c r="M41"/>
      <c r="N41" s="80"/>
      <c r="O41" s="80"/>
      <c r="P41" s="80"/>
      <c r="Q41" s="80"/>
      <c r="R41"/>
      <c r="S41"/>
      <c r="T41"/>
      <c r="U41"/>
      <c r="V41"/>
      <c r="W41"/>
      <c r="X41"/>
      <c r="Y41"/>
      <c r="Z41"/>
      <c r="AA41"/>
      <c r="AB41"/>
      <c r="AC41"/>
      <c r="AD41"/>
      <c r="AE41"/>
      <c r="AF41"/>
      <c r="AG41"/>
      <c r="AH41"/>
      <c r="AI41"/>
      <c r="AJ41"/>
      <c r="AK41"/>
      <c r="AL41"/>
      <c r="AM41"/>
      <c r="AN41"/>
      <c r="AO41"/>
      <c r="AP41"/>
      <c r="AQ41"/>
      <c r="AR41"/>
      <c r="AS41"/>
      <c r="AT41"/>
      <c r="AU41"/>
      <c r="AV41"/>
    </row>
    <row r="42" spans="1:48" s="88" customFormat="1" x14ac:dyDescent="0.2">
      <c r="A42" s="216"/>
      <c r="B42" s="217"/>
      <c r="C42" s="105" t="s">
        <v>111</v>
      </c>
      <c r="D42" s="104" t="s">
        <v>112</v>
      </c>
      <c r="E42" s="248"/>
      <c r="F42" s="220"/>
      <c r="G42" s="221"/>
      <c r="H42" s="104" t="s">
        <v>113</v>
      </c>
      <c r="I42" s="104" t="s">
        <v>114</v>
      </c>
      <c r="J42"/>
      <c r="K42"/>
      <c r="L42"/>
      <c r="M42"/>
      <c r="N42" s="80"/>
      <c r="O42" s="80"/>
      <c r="P42" s="80"/>
      <c r="Q42" s="80"/>
      <c r="R42"/>
      <c r="S42"/>
      <c r="T42"/>
      <c r="U42"/>
      <c r="V42"/>
      <c r="W42"/>
      <c r="X42"/>
      <c r="Y42"/>
      <c r="Z42"/>
      <c r="AA42"/>
      <c r="AB42"/>
      <c r="AC42"/>
      <c r="AD42"/>
      <c r="AE42"/>
      <c r="AF42"/>
      <c r="AG42"/>
      <c r="AH42"/>
      <c r="AI42"/>
      <c r="AJ42"/>
      <c r="AK42"/>
      <c r="AL42"/>
      <c r="AM42"/>
      <c r="AN42"/>
      <c r="AO42"/>
      <c r="AP42"/>
      <c r="AQ42"/>
      <c r="AR42"/>
      <c r="AS42"/>
      <c r="AT42"/>
      <c r="AU42"/>
      <c r="AV42"/>
    </row>
    <row r="43" spans="1:48" s="88" customFormat="1" x14ac:dyDescent="0.2">
      <c r="A43" s="216"/>
      <c r="B43" s="217"/>
      <c r="C43" s="105" t="s">
        <v>115</v>
      </c>
      <c r="D43" s="106" t="s">
        <v>116</v>
      </c>
      <c r="E43" s="249"/>
      <c r="F43" s="222"/>
      <c r="G43" s="223"/>
      <c r="H43" s="106" t="s">
        <v>109</v>
      </c>
      <c r="I43" s="106" t="s">
        <v>109</v>
      </c>
      <c r="J43"/>
      <c r="K43"/>
      <c r="L43"/>
      <c r="M43"/>
      <c r="N43" s="80"/>
      <c r="O43" s="80"/>
      <c r="P43" s="80"/>
      <c r="Q43" s="80"/>
      <c r="R43"/>
      <c r="S43"/>
      <c r="T43"/>
      <c r="U43"/>
      <c r="V43"/>
      <c r="W43"/>
      <c r="X43"/>
      <c r="Y43"/>
      <c r="Z43"/>
      <c r="AA43"/>
      <c r="AB43"/>
      <c r="AC43"/>
      <c r="AD43"/>
      <c r="AE43"/>
      <c r="AF43"/>
      <c r="AG43"/>
      <c r="AH43"/>
      <c r="AI43"/>
      <c r="AJ43"/>
      <c r="AK43"/>
      <c r="AL43"/>
      <c r="AM43"/>
      <c r="AN43"/>
      <c r="AO43"/>
      <c r="AP43"/>
      <c r="AQ43"/>
      <c r="AR43"/>
      <c r="AS43"/>
      <c r="AT43"/>
      <c r="AU43"/>
      <c r="AV43"/>
    </row>
    <row r="44" spans="1:48" s="88" customFormat="1" ht="25.5" x14ac:dyDescent="0.2">
      <c r="A44" s="107">
        <v>0.1</v>
      </c>
      <c r="B44" s="108" t="s">
        <v>117</v>
      </c>
      <c r="C44" s="11" t="s">
        <v>219</v>
      </c>
      <c r="D44" s="17">
        <v>0</v>
      </c>
      <c r="E44" s="224"/>
      <c r="F44" s="251" t="s">
        <v>219</v>
      </c>
      <c r="G44" s="252"/>
      <c r="H44" s="15">
        <v>0</v>
      </c>
      <c r="I44" s="15">
        <f>D44*2</f>
        <v>0</v>
      </c>
      <c r="J44"/>
      <c r="K44"/>
      <c r="L44"/>
      <c r="M44"/>
      <c r="N44" s="80"/>
      <c r="O44" s="80"/>
      <c r="P44" s="80"/>
      <c r="Q44" s="80"/>
      <c r="R44"/>
      <c r="S44"/>
      <c r="T44"/>
      <c r="U44"/>
      <c r="V44"/>
      <c r="W44"/>
      <c r="X44"/>
      <c r="Y44"/>
      <c r="Z44"/>
      <c r="AA44"/>
      <c r="AB44"/>
      <c r="AC44"/>
      <c r="AD44"/>
      <c r="AE44"/>
      <c r="AF44"/>
      <c r="AG44"/>
      <c r="AH44"/>
      <c r="AI44"/>
      <c r="AJ44"/>
      <c r="AK44"/>
      <c r="AL44"/>
      <c r="AM44"/>
      <c r="AN44"/>
      <c r="AO44"/>
      <c r="AP44"/>
      <c r="AQ44"/>
      <c r="AR44"/>
      <c r="AS44"/>
      <c r="AT44"/>
      <c r="AU44"/>
      <c r="AV44"/>
    </row>
    <row r="45" spans="1:48" s="88" customFormat="1" ht="22.5" customHeight="1" x14ac:dyDescent="0.2">
      <c r="A45" s="109">
        <v>0.2</v>
      </c>
      <c r="B45" s="110" t="s">
        <v>118</v>
      </c>
      <c r="C45" s="11" t="s">
        <v>248</v>
      </c>
      <c r="D45" s="17">
        <v>2132940</v>
      </c>
      <c r="E45" s="225"/>
      <c r="F45" s="251" t="s">
        <v>219</v>
      </c>
      <c r="G45" s="252"/>
      <c r="H45" s="15">
        <v>0</v>
      </c>
      <c r="I45" s="15">
        <f t="shared" ref="I45:I62" si="4">D45*2</f>
        <v>4265880</v>
      </c>
      <c r="J45"/>
      <c r="K45"/>
      <c r="L45"/>
      <c r="M45"/>
      <c r="N45" s="80"/>
      <c r="O45" s="80"/>
      <c r="P45" s="80"/>
      <c r="Q45" s="80"/>
      <c r="R45"/>
      <c r="S45"/>
      <c r="T45"/>
      <c r="U45"/>
      <c r="V45"/>
      <c r="W45"/>
      <c r="X45"/>
      <c r="Y45"/>
      <c r="Z45"/>
      <c r="AA45"/>
      <c r="AB45"/>
      <c r="AC45"/>
      <c r="AD45"/>
      <c r="AE45"/>
      <c r="AF45"/>
      <c r="AG45"/>
      <c r="AH45"/>
      <c r="AI45"/>
      <c r="AJ45"/>
      <c r="AK45"/>
      <c r="AL45"/>
      <c r="AM45"/>
      <c r="AN45"/>
      <c r="AO45"/>
      <c r="AP45"/>
      <c r="AQ45"/>
      <c r="AR45"/>
      <c r="AS45"/>
      <c r="AT45"/>
      <c r="AU45"/>
      <c r="AV45"/>
    </row>
    <row r="46" spans="1:48" s="88" customFormat="1" ht="22.5" customHeight="1" x14ac:dyDescent="0.2">
      <c r="A46" s="109">
        <v>0.3</v>
      </c>
      <c r="B46" s="110" t="s">
        <v>119</v>
      </c>
      <c r="C46" s="11" t="s">
        <v>219</v>
      </c>
      <c r="D46" s="17">
        <v>0</v>
      </c>
      <c r="E46" s="225"/>
      <c r="F46" s="251" t="s">
        <v>219</v>
      </c>
      <c r="G46" s="252"/>
      <c r="H46" s="15">
        <v>0</v>
      </c>
      <c r="I46" s="15">
        <f t="shared" si="4"/>
        <v>0</v>
      </c>
      <c r="J46"/>
      <c r="K46"/>
      <c r="L46"/>
      <c r="M46"/>
      <c r="N46" s="80"/>
      <c r="O46" s="80"/>
      <c r="P46" s="80"/>
      <c r="Q46" s="80"/>
      <c r="R46"/>
      <c r="S46"/>
      <c r="T46"/>
      <c r="U46"/>
      <c r="V46"/>
      <c r="W46"/>
      <c r="X46"/>
      <c r="Y46"/>
      <c r="Z46"/>
      <c r="AA46"/>
      <c r="AB46"/>
      <c r="AC46"/>
      <c r="AD46"/>
      <c r="AE46"/>
      <c r="AF46"/>
      <c r="AG46"/>
      <c r="AH46"/>
      <c r="AI46"/>
      <c r="AJ46"/>
      <c r="AK46"/>
      <c r="AL46"/>
      <c r="AM46"/>
      <c r="AN46"/>
      <c r="AO46"/>
      <c r="AP46"/>
      <c r="AQ46"/>
      <c r="AR46"/>
      <c r="AS46"/>
      <c r="AT46"/>
      <c r="AU46"/>
      <c r="AV46"/>
    </row>
    <row r="47" spans="1:48" s="88" customFormat="1" ht="20.25" customHeight="1" x14ac:dyDescent="0.2">
      <c r="A47" s="109">
        <v>0.4</v>
      </c>
      <c r="B47" s="110" t="s">
        <v>120</v>
      </c>
      <c r="C47" s="11" t="s">
        <v>219</v>
      </c>
      <c r="D47" s="17">
        <v>0</v>
      </c>
      <c r="E47" s="226"/>
      <c r="F47" s="251" t="s">
        <v>219</v>
      </c>
      <c r="G47" s="252"/>
      <c r="H47" s="15">
        <v>0</v>
      </c>
      <c r="I47" s="15">
        <f t="shared" si="4"/>
        <v>0</v>
      </c>
      <c r="J47"/>
      <c r="K47"/>
      <c r="L47"/>
      <c r="M47"/>
      <c r="N47" s="80"/>
      <c r="O47" s="80"/>
      <c r="P47" s="80"/>
      <c r="Q47" s="80"/>
      <c r="R47"/>
      <c r="S47"/>
      <c r="T47"/>
      <c r="U47"/>
      <c r="V47"/>
      <c r="W47"/>
      <c r="X47"/>
      <c r="Y47"/>
      <c r="Z47"/>
      <c r="AA47"/>
      <c r="AB47"/>
      <c r="AC47"/>
      <c r="AD47"/>
      <c r="AE47"/>
      <c r="AF47"/>
      <c r="AG47"/>
      <c r="AH47"/>
      <c r="AI47"/>
      <c r="AJ47"/>
      <c r="AK47"/>
      <c r="AL47"/>
      <c r="AM47"/>
      <c r="AN47"/>
      <c r="AO47"/>
      <c r="AP47"/>
      <c r="AQ47"/>
      <c r="AR47"/>
      <c r="AS47"/>
      <c r="AT47"/>
      <c r="AU47"/>
      <c r="AV47"/>
    </row>
    <row r="48" spans="1:48" s="88" customFormat="1" ht="20.25" customHeight="1" x14ac:dyDescent="0.2">
      <c r="A48" s="109">
        <v>1</v>
      </c>
      <c r="B48" s="110" t="s">
        <v>121</v>
      </c>
      <c r="C48" s="12" t="s">
        <v>249</v>
      </c>
      <c r="D48" s="18">
        <f>[1]Sheet0!C4</f>
        <v>82132704</v>
      </c>
      <c r="E48" s="13" t="s">
        <v>217</v>
      </c>
      <c r="F48" s="251" t="s">
        <v>218</v>
      </c>
      <c r="G48" s="252"/>
      <c r="H48" s="15">
        <v>0</v>
      </c>
      <c r="I48" s="15">
        <f t="shared" si="4"/>
        <v>164265408</v>
      </c>
      <c r="J48"/>
      <c r="K48"/>
      <c r="L48"/>
      <c r="M48"/>
      <c r="N48" s="80"/>
      <c r="O48" s="80"/>
      <c r="P48" s="80"/>
      <c r="Q48" s="80"/>
      <c r="R48"/>
      <c r="S48"/>
      <c r="T48"/>
      <c r="U48"/>
      <c r="V48"/>
      <c r="W48"/>
      <c r="X48"/>
      <c r="Y48"/>
      <c r="Z48"/>
      <c r="AA48"/>
      <c r="AB48"/>
      <c r="AC48"/>
      <c r="AD48"/>
      <c r="AE48"/>
      <c r="AF48"/>
      <c r="AG48"/>
      <c r="AH48"/>
      <c r="AI48"/>
      <c r="AJ48"/>
      <c r="AK48"/>
      <c r="AL48"/>
      <c r="AM48"/>
      <c r="AN48"/>
      <c r="AO48"/>
      <c r="AP48"/>
      <c r="AQ48"/>
      <c r="AR48"/>
      <c r="AS48"/>
      <c r="AT48"/>
      <c r="AU48"/>
      <c r="AV48"/>
    </row>
    <row r="49" spans="1:48" s="88" customFormat="1" ht="20.25" customHeight="1" x14ac:dyDescent="0.2">
      <c r="A49" s="111">
        <v>2.1</v>
      </c>
      <c r="B49" s="110" t="s">
        <v>122</v>
      </c>
      <c r="C49" s="12" t="s">
        <v>249</v>
      </c>
      <c r="D49" s="18">
        <f>[1]Sheet0!C5</f>
        <v>3863000</v>
      </c>
      <c r="E49" s="13" t="s">
        <v>217</v>
      </c>
      <c r="F49" s="251" t="s">
        <v>218</v>
      </c>
      <c r="G49" s="252"/>
      <c r="H49" s="15">
        <v>0</v>
      </c>
      <c r="I49" s="15">
        <f t="shared" si="4"/>
        <v>7726000</v>
      </c>
      <c r="J49"/>
      <c r="K49"/>
      <c r="L49"/>
      <c r="M49"/>
      <c r="N49" s="80"/>
      <c r="O49" s="80"/>
      <c r="P49" s="80"/>
      <c r="Q49" s="80"/>
      <c r="R49"/>
      <c r="S49"/>
      <c r="T49"/>
      <c r="U49"/>
      <c r="V49"/>
      <c r="W49"/>
      <c r="X49"/>
      <c r="Y49"/>
      <c r="Z49"/>
      <c r="AA49"/>
      <c r="AB49"/>
      <c r="AC49"/>
      <c r="AD49"/>
      <c r="AE49"/>
      <c r="AF49"/>
      <c r="AG49"/>
      <c r="AH49"/>
      <c r="AI49"/>
      <c r="AJ49"/>
      <c r="AK49"/>
      <c r="AL49"/>
      <c r="AM49"/>
      <c r="AN49"/>
      <c r="AO49"/>
      <c r="AP49"/>
      <c r="AQ49"/>
      <c r="AR49"/>
      <c r="AS49"/>
      <c r="AT49"/>
      <c r="AU49"/>
      <c r="AV49"/>
    </row>
    <row r="50" spans="1:48" s="88" customFormat="1" ht="20.25" customHeight="1" x14ac:dyDescent="0.2">
      <c r="A50" s="109">
        <v>2.2000000000000002</v>
      </c>
      <c r="B50" s="110" t="s">
        <v>123</v>
      </c>
      <c r="C50" s="12" t="s">
        <v>250</v>
      </c>
      <c r="D50" s="18">
        <f>[1]Sheet0!C6</f>
        <v>30060922.550000001</v>
      </c>
      <c r="E50" s="13" t="s">
        <v>217</v>
      </c>
      <c r="F50" s="251" t="s">
        <v>218</v>
      </c>
      <c r="G50" s="252"/>
      <c r="H50" s="15">
        <v>0</v>
      </c>
      <c r="I50" s="15">
        <f t="shared" si="4"/>
        <v>60121845.100000001</v>
      </c>
      <c r="J50"/>
      <c r="K50"/>
      <c r="L50"/>
      <c r="M50"/>
      <c r="N50" s="80"/>
      <c r="O50" s="80"/>
      <c r="P50" s="80"/>
      <c r="Q50" s="80"/>
      <c r="R50"/>
      <c r="S50"/>
      <c r="T50"/>
      <c r="U50"/>
      <c r="V50"/>
      <c r="W50"/>
      <c r="X50"/>
      <c r="Y50"/>
      <c r="Z50"/>
      <c r="AA50"/>
      <c r="AB50"/>
      <c r="AC50"/>
      <c r="AD50"/>
      <c r="AE50"/>
      <c r="AF50"/>
      <c r="AG50"/>
      <c r="AH50"/>
      <c r="AI50"/>
      <c r="AJ50"/>
      <c r="AK50"/>
      <c r="AL50"/>
      <c r="AM50"/>
      <c r="AN50"/>
      <c r="AO50"/>
      <c r="AP50"/>
      <c r="AQ50"/>
      <c r="AR50"/>
      <c r="AS50"/>
      <c r="AT50"/>
      <c r="AU50"/>
      <c r="AV50"/>
    </row>
    <row r="51" spans="1:48" s="88" customFormat="1" ht="20.25" customHeight="1" x14ac:dyDescent="0.2">
      <c r="A51" s="109">
        <v>2.2999999999999998</v>
      </c>
      <c r="B51" s="110" t="s">
        <v>124</v>
      </c>
      <c r="C51" s="12" t="s">
        <v>227</v>
      </c>
      <c r="D51" s="18">
        <f>[1]Sheet0!C7</f>
        <v>9173453.0500000007</v>
      </c>
      <c r="E51" s="13" t="s">
        <v>217</v>
      </c>
      <c r="F51" s="251" t="s">
        <v>218</v>
      </c>
      <c r="G51" s="252"/>
      <c r="H51" s="15">
        <v>0</v>
      </c>
      <c r="I51" s="15">
        <f t="shared" si="4"/>
        <v>18346906.100000001</v>
      </c>
      <c r="J51"/>
      <c r="K51"/>
      <c r="L51"/>
      <c r="M51"/>
      <c r="N51" s="80"/>
      <c r="O51" s="80"/>
      <c r="P51" s="80"/>
      <c r="Q51" s="80"/>
      <c r="R51"/>
      <c r="S51"/>
      <c r="T51"/>
      <c r="U51"/>
      <c r="V51"/>
      <c r="W51"/>
      <c r="X51"/>
      <c r="Y51"/>
      <c r="Z51"/>
      <c r="AA51"/>
      <c r="AB51"/>
      <c r="AC51"/>
      <c r="AD51"/>
      <c r="AE51"/>
      <c r="AF51"/>
      <c r="AG51"/>
      <c r="AH51"/>
      <c r="AI51"/>
      <c r="AJ51"/>
      <c r="AK51"/>
      <c r="AL51"/>
      <c r="AM51"/>
      <c r="AN51"/>
      <c r="AO51"/>
      <c r="AP51"/>
      <c r="AQ51"/>
      <c r="AR51"/>
      <c r="AS51"/>
      <c r="AT51"/>
      <c r="AU51"/>
      <c r="AV51"/>
    </row>
    <row r="52" spans="1:48" s="88" customFormat="1" ht="20.25" customHeight="1" x14ac:dyDescent="0.2">
      <c r="A52" s="109">
        <v>2.4</v>
      </c>
      <c r="B52" s="110" t="s">
        <v>125</v>
      </c>
      <c r="C52" s="12" t="s">
        <v>249</v>
      </c>
      <c r="D52" s="18">
        <f>[1]Sheet0!C8</f>
        <v>1258370</v>
      </c>
      <c r="E52" s="13" t="s">
        <v>217</v>
      </c>
      <c r="F52" s="251" t="s">
        <v>218</v>
      </c>
      <c r="G52" s="252"/>
      <c r="H52" s="15">
        <v>0</v>
      </c>
      <c r="I52" s="15">
        <f t="shared" si="4"/>
        <v>2516740</v>
      </c>
      <c r="J52"/>
      <c r="K52"/>
      <c r="L52"/>
      <c r="M52"/>
      <c r="N52" s="80"/>
      <c r="O52" s="80"/>
      <c r="P52" s="80"/>
      <c r="Q52" s="80"/>
      <c r="R52"/>
      <c r="S52"/>
      <c r="T52"/>
      <c r="U52"/>
      <c r="V52"/>
      <c r="W52"/>
      <c r="X52"/>
      <c r="Y52"/>
      <c r="Z52"/>
      <c r="AA52"/>
      <c r="AB52"/>
      <c r="AC52"/>
      <c r="AD52"/>
      <c r="AE52"/>
      <c r="AF52"/>
      <c r="AG52"/>
      <c r="AH52"/>
      <c r="AI52"/>
      <c r="AJ52"/>
      <c r="AK52"/>
      <c r="AL52"/>
      <c r="AM52"/>
      <c r="AN52"/>
      <c r="AO52"/>
      <c r="AP52"/>
      <c r="AQ52"/>
      <c r="AR52"/>
      <c r="AS52"/>
      <c r="AT52"/>
      <c r="AU52"/>
      <c r="AV52"/>
    </row>
    <row r="53" spans="1:48" s="88" customFormat="1" ht="20.25" customHeight="1" x14ac:dyDescent="0.2">
      <c r="A53" s="109">
        <v>2.5</v>
      </c>
      <c r="B53" s="110" t="s">
        <v>126</v>
      </c>
      <c r="C53" s="12" t="s">
        <v>220</v>
      </c>
      <c r="D53" s="18">
        <f>[1]Sheet0!C9</f>
        <v>7910309.9900000002</v>
      </c>
      <c r="E53" s="13" t="s">
        <v>217</v>
      </c>
      <c r="F53" s="251" t="s">
        <v>218</v>
      </c>
      <c r="G53" s="252"/>
      <c r="H53" s="15">
        <v>0</v>
      </c>
      <c r="I53" s="15">
        <f t="shared" si="4"/>
        <v>15820619.98</v>
      </c>
      <c r="J53"/>
      <c r="K53"/>
      <c r="L53"/>
      <c r="M53"/>
      <c r="N53" s="80"/>
      <c r="O53" s="80"/>
      <c r="P53" s="80"/>
      <c r="Q53" s="80"/>
      <c r="R53"/>
      <c r="S53"/>
      <c r="T53"/>
      <c r="U53"/>
      <c r="V53"/>
      <c r="W53"/>
      <c r="X53"/>
      <c r="Y53"/>
      <c r="Z53"/>
      <c r="AA53"/>
      <c r="AB53"/>
      <c r="AC53"/>
      <c r="AD53"/>
      <c r="AE53"/>
      <c r="AF53"/>
      <c r="AG53"/>
      <c r="AH53"/>
      <c r="AI53"/>
      <c r="AJ53"/>
      <c r="AK53"/>
      <c r="AL53"/>
      <c r="AM53"/>
      <c r="AN53"/>
      <c r="AO53"/>
      <c r="AP53"/>
      <c r="AQ53"/>
      <c r="AR53"/>
      <c r="AS53"/>
      <c r="AT53"/>
      <c r="AU53"/>
      <c r="AV53"/>
    </row>
    <row r="54" spans="1:48" s="88" customFormat="1" ht="20.25" customHeight="1" x14ac:dyDescent="0.2">
      <c r="A54" s="109">
        <v>2.6</v>
      </c>
      <c r="B54" s="110" t="s">
        <v>127</v>
      </c>
      <c r="C54" s="12" t="s">
        <v>221</v>
      </c>
      <c r="D54" s="18">
        <f>[1]Sheet0!C10</f>
        <v>401548.66</v>
      </c>
      <c r="E54" s="13" t="s">
        <v>217</v>
      </c>
      <c r="F54" s="251" t="s">
        <v>218</v>
      </c>
      <c r="G54" s="252"/>
      <c r="H54" s="15">
        <v>0</v>
      </c>
      <c r="I54" s="15">
        <f t="shared" si="4"/>
        <v>803097.32</v>
      </c>
      <c r="J54"/>
      <c r="K54"/>
      <c r="L54"/>
      <c r="M54"/>
      <c r="N54" s="80"/>
      <c r="O54" s="80"/>
      <c r="P54" s="80"/>
      <c r="Q54" s="80"/>
      <c r="R54"/>
      <c r="S54"/>
      <c r="T54"/>
      <c r="U54"/>
      <c r="V54"/>
      <c r="W54"/>
      <c r="X54"/>
      <c r="Y54"/>
      <c r="Z54"/>
      <c r="AA54"/>
      <c r="AB54"/>
      <c r="AC54"/>
      <c r="AD54"/>
      <c r="AE54"/>
      <c r="AF54"/>
      <c r="AG54"/>
      <c r="AH54"/>
      <c r="AI54"/>
      <c r="AJ54"/>
      <c r="AK54"/>
      <c r="AL54"/>
      <c r="AM54"/>
      <c r="AN54"/>
      <c r="AO54"/>
      <c r="AP54"/>
      <c r="AQ54"/>
      <c r="AR54"/>
      <c r="AS54"/>
      <c r="AT54"/>
      <c r="AU54"/>
      <c r="AV54"/>
    </row>
    <row r="55" spans="1:48" s="88" customFormat="1" ht="20.25" customHeight="1" x14ac:dyDescent="0.2">
      <c r="A55" s="109">
        <v>2.7</v>
      </c>
      <c r="B55" s="110" t="s">
        <v>128</v>
      </c>
      <c r="C55" s="12" t="s">
        <v>222</v>
      </c>
      <c r="D55" s="18">
        <f>[1]Sheet0!C11</f>
        <v>6275404.1200000001</v>
      </c>
      <c r="E55" s="13" t="s">
        <v>217</v>
      </c>
      <c r="F55" s="251" t="s">
        <v>218</v>
      </c>
      <c r="G55" s="252"/>
      <c r="H55" s="15">
        <v>0</v>
      </c>
      <c r="I55" s="15">
        <f t="shared" si="4"/>
        <v>12550808.24</v>
      </c>
      <c r="J55"/>
      <c r="K55"/>
      <c r="L55"/>
      <c r="M55"/>
      <c r="N55" s="80"/>
      <c r="O55" s="80"/>
      <c r="P55" s="80"/>
      <c r="Q55" s="80"/>
      <c r="R55"/>
      <c r="S55"/>
      <c r="T55"/>
      <c r="U55"/>
      <c r="V55"/>
      <c r="W55"/>
      <c r="X55"/>
      <c r="Y55"/>
      <c r="Z55"/>
      <c r="AA55"/>
      <c r="AB55"/>
      <c r="AC55"/>
      <c r="AD55"/>
      <c r="AE55"/>
      <c r="AF55"/>
      <c r="AG55"/>
      <c r="AH55"/>
      <c r="AI55"/>
      <c r="AJ55"/>
      <c r="AK55"/>
      <c r="AL55"/>
      <c r="AM55"/>
      <c r="AN55"/>
      <c r="AO55"/>
      <c r="AP55"/>
      <c r="AQ55"/>
      <c r="AR55"/>
      <c r="AS55"/>
      <c r="AT55"/>
      <c r="AU55"/>
      <c r="AV55"/>
    </row>
    <row r="56" spans="1:48" s="88" customFormat="1" ht="20.25" customHeight="1" x14ac:dyDescent="0.2">
      <c r="A56" s="109">
        <v>2.8</v>
      </c>
      <c r="B56" s="110" t="s">
        <v>129</v>
      </c>
      <c r="C56" s="12" t="s">
        <v>223</v>
      </c>
      <c r="D56" s="18">
        <f>[1]Sheet0!C12</f>
        <v>52798.9</v>
      </c>
      <c r="E56" s="13" t="s">
        <v>217</v>
      </c>
      <c r="F56" s="251" t="s">
        <v>218</v>
      </c>
      <c r="G56" s="252"/>
      <c r="H56" s="15">
        <v>0</v>
      </c>
      <c r="I56" s="15">
        <f t="shared" si="4"/>
        <v>105597.8</v>
      </c>
      <c r="J56"/>
      <c r="K56"/>
      <c r="L56"/>
      <c r="M56"/>
      <c r="N56" s="80"/>
      <c r="O56" s="80"/>
      <c r="P56" s="80"/>
      <c r="Q56" s="80"/>
      <c r="R56"/>
      <c r="S56"/>
      <c r="T56"/>
      <c r="U56"/>
      <c r="V56"/>
      <c r="W56"/>
      <c r="X56"/>
      <c r="Y56"/>
      <c r="Z56"/>
      <c r="AA56"/>
      <c r="AB56"/>
      <c r="AC56"/>
      <c r="AD56"/>
      <c r="AE56"/>
      <c r="AF56"/>
      <c r="AG56"/>
      <c r="AH56"/>
      <c r="AI56"/>
      <c r="AJ56"/>
      <c r="AK56"/>
      <c r="AL56"/>
      <c r="AM56"/>
      <c r="AN56"/>
      <c r="AO56"/>
      <c r="AP56"/>
      <c r="AQ56"/>
      <c r="AR56"/>
      <c r="AS56"/>
      <c r="AT56"/>
      <c r="AU56"/>
      <c r="AV56"/>
    </row>
    <row r="57" spans="1:48" s="88" customFormat="1" ht="20.25" customHeight="1" x14ac:dyDescent="0.2">
      <c r="A57" s="109">
        <v>3</v>
      </c>
      <c r="B57" s="110" t="s">
        <v>130</v>
      </c>
      <c r="C57" s="12" t="s">
        <v>224</v>
      </c>
      <c r="D57" s="18">
        <f>[1]Sheet0!C13</f>
        <v>258539.65</v>
      </c>
      <c r="E57" s="13" t="s">
        <v>217</v>
      </c>
      <c r="F57" s="251" t="s">
        <v>218</v>
      </c>
      <c r="G57" s="252"/>
      <c r="H57" s="15">
        <v>0</v>
      </c>
      <c r="I57" s="15">
        <f t="shared" si="4"/>
        <v>517079.3</v>
      </c>
      <c r="J57"/>
      <c r="K57"/>
      <c r="L57"/>
      <c r="M57"/>
      <c r="N57" s="80"/>
      <c r="O57" s="80"/>
      <c r="P57" s="80"/>
      <c r="Q57" s="80"/>
      <c r="R57"/>
      <c r="S57"/>
      <c r="T57"/>
      <c r="U57"/>
      <c r="V57"/>
      <c r="W57"/>
      <c r="X57"/>
      <c r="Y57"/>
      <c r="Z57"/>
      <c r="AA57"/>
      <c r="AB57"/>
      <c r="AC57"/>
      <c r="AD57"/>
      <c r="AE57"/>
      <c r="AF57"/>
      <c r="AG57"/>
      <c r="AH57"/>
      <c r="AI57"/>
      <c r="AJ57"/>
      <c r="AK57"/>
      <c r="AL57"/>
      <c r="AM57"/>
      <c r="AN57"/>
      <c r="AO57"/>
      <c r="AP57"/>
      <c r="AQ57"/>
      <c r="AR57"/>
      <c r="AS57"/>
      <c r="AT57"/>
      <c r="AU57"/>
      <c r="AV57"/>
    </row>
    <row r="58" spans="1:48" s="88" customFormat="1" ht="20.25" customHeight="1" x14ac:dyDescent="0.2">
      <c r="A58" s="109">
        <v>4</v>
      </c>
      <c r="B58" s="110" t="s">
        <v>131</v>
      </c>
      <c r="C58" s="12"/>
      <c r="D58" s="18" t="str">
        <f>[1]Sheet0!C14</f>
        <v/>
      </c>
      <c r="E58" s="13" t="s">
        <v>217</v>
      </c>
      <c r="F58" s="251" t="s">
        <v>218</v>
      </c>
      <c r="G58" s="252"/>
      <c r="H58" s="15">
        <v>0</v>
      </c>
      <c r="I58" s="15" t="e">
        <f t="shared" si="4"/>
        <v>#VALUE!</v>
      </c>
      <c r="J58"/>
      <c r="K58"/>
      <c r="L58"/>
      <c r="M58"/>
      <c r="N58" s="80"/>
      <c r="O58" s="80"/>
      <c r="P58" s="80"/>
      <c r="Q58" s="80"/>
      <c r="R58"/>
      <c r="S58"/>
      <c r="T58"/>
      <c r="U58"/>
      <c r="V58"/>
      <c r="W58"/>
      <c r="X58"/>
      <c r="Y58"/>
      <c r="Z58"/>
      <c r="AA58"/>
      <c r="AB58"/>
      <c r="AC58"/>
      <c r="AD58"/>
      <c r="AE58"/>
      <c r="AF58"/>
      <c r="AG58"/>
      <c r="AH58"/>
      <c r="AI58"/>
      <c r="AJ58"/>
      <c r="AK58"/>
      <c r="AL58"/>
      <c r="AM58"/>
      <c r="AN58"/>
      <c r="AO58"/>
      <c r="AP58"/>
      <c r="AQ58"/>
      <c r="AR58"/>
      <c r="AS58"/>
      <c r="AT58"/>
      <c r="AU58"/>
      <c r="AV58"/>
    </row>
    <row r="59" spans="1:48" s="88" customFormat="1" ht="20.25" customHeight="1" x14ac:dyDescent="0.2">
      <c r="A59" s="109">
        <v>5</v>
      </c>
      <c r="B59" s="110" t="s">
        <v>132</v>
      </c>
      <c r="C59" s="12" t="s">
        <v>225</v>
      </c>
      <c r="D59" s="18">
        <f>[1]Sheet0!C15</f>
        <v>307797.98</v>
      </c>
      <c r="E59" s="13" t="s">
        <v>217</v>
      </c>
      <c r="F59" s="251" t="s">
        <v>218</v>
      </c>
      <c r="G59" s="252"/>
      <c r="H59" s="15">
        <v>0</v>
      </c>
      <c r="I59" s="15">
        <f t="shared" si="4"/>
        <v>615595.96</v>
      </c>
      <c r="J59"/>
      <c r="K59"/>
      <c r="L59"/>
      <c r="M59"/>
      <c r="N59" s="80"/>
      <c r="O59" s="80"/>
      <c r="P59" s="80"/>
      <c r="Q59" s="80"/>
      <c r="R59"/>
      <c r="S59"/>
      <c r="T59"/>
      <c r="U59"/>
      <c r="V59"/>
      <c r="W59"/>
      <c r="X59"/>
      <c r="Y59"/>
      <c r="Z59"/>
      <c r="AA59"/>
      <c r="AB59"/>
      <c r="AC59"/>
      <c r="AD59"/>
      <c r="AE59"/>
      <c r="AF59"/>
      <c r="AG59"/>
      <c r="AH59"/>
      <c r="AI59"/>
      <c r="AJ59"/>
      <c r="AK59"/>
      <c r="AL59"/>
      <c r="AM59"/>
      <c r="AN59"/>
      <c r="AO59"/>
      <c r="AP59"/>
      <c r="AQ59"/>
      <c r="AR59"/>
      <c r="AS59"/>
      <c r="AT59"/>
      <c r="AU59"/>
      <c r="AV59"/>
    </row>
    <row r="60" spans="1:48" s="88" customFormat="1" ht="20.25" customHeight="1" x14ac:dyDescent="0.2">
      <c r="A60" s="109">
        <v>6</v>
      </c>
      <c r="B60" s="110" t="s">
        <v>133</v>
      </c>
      <c r="C60" s="12"/>
      <c r="D60" s="18" t="str">
        <f>[1]Sheet0!C16</f>
        <v/>
      </c>
      <c r="E60" s="13" t="s">
        <v>217</v>
      </c>
      <c r="F60" s="251" t="s">
        <v>218</v>
      </c>
      <c r="G60" s="252"/>
      <c r="H60" s="15">
        <v>0</v>
      </c>
      <c r="I60" s="15" t="e">
        <f t="shared" si="4"/>
        <v>#VALUE!</v>
      </c>
      <c r="J60"/>
      <c r="K60"/>
      <c r="L60"/>
      <c r="M60"/>
      <c r="N60" s="80"/>
      <c r="O60" s="80"/>
      <c r="P60" s="80"/>
      <c r="Q60" s="80"/>
      <c r="R60"/>
      <c r="S60"/>
      <c r="T60"/>
      <c r="U60"/>
      <c r="V60"/>
      <c r="W60"/>
      <c r="X60"/>
      <c r="Y60"/>
      <c r="Z60"/>
      <c r="AA60"/>
      <c r="AB60"/>
      <c r="AC60"/>
      <c r="AD60"/>
      <c r="AE60"/>
      <c r="AF60"/>
      <c r="AG60"/>
      <c r="AH60"/>
      <c r="AI60"/>
      <c r="AJ60"/>
      <c r="AK60"/>
      <c r="AL60"/>
      <c r="AM60"/>
      <c r="AN60"/>
      <c r="AO60"/>
      <c r="AP60"/>
      <c r="AQ60"/>
      <c r="AR60"/>
      <c r="AS60"/>
      <c r="AT60"/>
      <c r="AU60"/>
      <c r="AV60"/>
    </row>
    <row r="61" spans="1:48" s="88" customFormat="1" ht="20.25" customHeight="1" x14ac:dyDescent="0.2">
      <c r="A61" s="109">
        <v>7</v>
      </c>
      <c r="B61" s="110" t="s">
        <v>134</v>
      </c>
      <c r="C61" s="12"/>
      <c r="D61" s="18" t="str">
        <f>[1]Sheet0!C17</f>
        <v/>
      </c>
      <c r="E61" s="13" t="s">
        <v>217</v>
      </c>
      <c r="F61" s="251" t="s">
        <v>218</v>
      </c>
      <c r="G61" s="252"/>
      <c r="H61" s="15">
        <v>0</v>
      </c>
      <c r="I61" s="15" t="e">
        <f t="shared" si="4"/>
        <v>#VALUE!</v>
      </c>
      <c r="J61"/>
      <c r="K61"/>
      <c r="L61"/>
      <c r="M61"/>
      <c r="N61" s="80"/>
      <c r="O61" s="80"/>
      <c r="P61" s="80"/>
      <c r="Q61" s="80"/>
      <c r="R61"/>
      <c r="S61"/>
      <c r="T61"/>
      <c r="U61"/>
      <c r="V61"/>
      <c r="W61"/>
      <c r="X61"/>
      <c r="Y61"/>
      <c r="Z61"/>
      <c r="AA61"/>
      <c r="AB61"/>
      <c r="AC61"/>
      <c r="AD61"/>
      <c r="AE61"/>
      <c r="AF61"/>
      <c r="AG61"/>
      <c r="AH61"/>
      <c r="AI61"/>
      <c r="AJ61"/>
      <c r="AK61"/>
      <c r="AL61"/>
      <c r="AM61"/>
      <c r="AN61"/>
      <c r="AO61"/>
      <c r="AP61"/>
      <c r="AQ61"/>
      <c r="AR61"/>
      <c r="AS61"/>
      <c r="AT61"/>
      <c r="AU61"/>
      <c r="AV61"/>
    </row>
    <row r="62" spans="1:48" s="88" customFormat="1" ht="20.25" customHeight="1" thickBot="1" x14ac:dyDescent="0.25">
      <c r="A62" s="109">
        <v>8</v>
      </c>
      <c r="B62" s="110" t="s">
        <v>135</v>
      </c>
      <c r="C62" s="11" t="s">
        <v>226</v>
      </c>
      <c r="D62" s="17">
        <f>[1]Sheet0!C18</f>
        <v>7593661.6600000001</v>
      </c>
      <c r="E62" s="13" t="s">
        <v>217</v>
      </c>
      <c r="F62" s="251" t="s">
        <v>218</v>
      </c>
      <c r="G62" s="252"/>
      <c r="H62" s="15">
        <v>0</v>
      </c>
      <c r="I62" s="15">
        <f t="shared" si="4"/>
        <v>15187323.32</v>
      </c>
      <c r="J62"/>
      <c r="K62"/>
      <c r="L62"/>
      <c r="M62"/>
      <c r="N62" s="80"/>
      <c r="O62" s="80"/>
      <c r="P62" s="80"/>
      <c r="Q62" s="80"/>
      <c r="R62"/>
      <c r="S62"/>
      <c r="T62"/>
      <c r="U62"/>
      <c r="V62"/>
      <c r="W62"/>
      <c r="X62"/>
      <c r="Y62"/>
      <c r="Z62"/>
      <c r="AA62"/>
      <c r="AB62"/>
      <c r="AC62"/>
      <c r="AD62"/>
      <c r="AE62"/>
      <c r="AF62"/>
      <c r="AG62"/>
      <c r="AH62"/>
      <c r="AI62"/>
      <c r="AJ62"/>
      <c r="AK62"/>
      <c r="AL62"/>
      <c r="AM62"/>
      <c r="AN62"/>
      <c r="AO62"/>
      <c r="AP62"/>
      <c r="AQ62"/>
      <c r="AR62"/>
      <c r="AS62"/>
      <c r="AT62"/>
      <c r="AU62"/>
      <c r="AV62"/>
    </row>
    <row r="63" spans="1:48" s="88" customFormat="1" ht="29.25" customHeight="1" thickBot="1" x14ac:dyDescent="0.25">
      <c r="C63" s="112" t="s">
        <v>136</v>
      </c>
      <c r="D63" s="55">
        <f>SUM(D44:D62)</f>
        <v>151421450.56</v>
      </c>
      <c r="E63" s="271"/>
      <c r="F63" s="271"/>
      <c r="G63" s="271"/>
      <c r="H63" s="56">
        <f>SUM(H44:H62)</f>
        <v>0</v>
      </c>
      <c r="I63" s="57" t="e">
        <f>SUM(I44:I62)</f>
        <v>#VALUE!</v>
      </c>
      <c r="J63"/>
      <c r="K63"/>
      <c r="L63"/>
      <c r="M63"/>
      <c r="N63" s="80"/>
      <c r="O63" s="80"/>
      <c r="P63" s="80"/>
      <c r="Q63" s="80"/>
      <c r="R63"/>
      <c r="S63"/>
      <c r="T63"/>
      <c r="U63"/>
      <c r="V63"/>
      <c r="W63"/>
      <c r="X63"/>
      <c r="Y63"/>
      <c r="Z63"/>
      <c r="AA63"/>
      <c r="AB63"/>
      <c r="AC63"/>
      <c r="AD63"/>
      <c r="AE63"/>
      <c r="AF63"/>
      <c r="AG63"/>
      <c r="AH63"/>
      <c r="AI63"/>
      <c r="AJ63"/>
      <c r="AK63"/>
      <c r="AL63"/>
      <c r="AM63"/>
      <c r="AN63"/>
      <c r="AO63"/>
      <c r="AP63"/>
      <c r="AQ63"/>
      <c r="AR63"/>
      <c r="AS63"/>
      <c r="AT63"/>
      <c r="AU63"/>
      <c r="AV63"/>
    </row>
    <row r="64" spans="1:48" s="114" customFormat="1" ht="34.5" customHeight="1" thickBot="1" x14ac:dyDescent="0.25">
      <c r="A64" s="91"/>
      <c r="B64" s="91"/>
      <c r="C64" s="113" t="s">
        <v>137</v>
      </c>
      <c r="D64" s="60">
        <f>D63/$C$6</f>
        <v>3549.5947040235542</v>
      </c>
      <c r="E64" s="271"/>
      <c r="F64" s="271"/>
      <c r="G64" s="271"/>
      <c r="H64" s="65">
        <f t="shared" ref="H64:I64" si="5">H63/$C$6</f>
        <v>0</v>
      </c>
      <c r="I64" s="61" t="e">
        <f t="shared" si="5"/>
        <v>#VALUE!</v>
      </c>
      <c r="J64"/>
      <c r="K64"/>
      <c r="L64"/>
      <c r="M64"/>
      <c r="N64"/>
      <c r="O64" s="80"/>
      <c r="P64" s="80"/>
      <c r="Q64" s="80"/>
      <c r="R64" s="80"/>
      <c r="S64"/>
      <c r="T64"/>
      <c r="U64"/>
      <c r="V64"/>
      <c r="W64"/>
      <c r="X64"/>
      <c r="Y64"/>
      <c r="Z64"/>
      <c r="AA64"/>
      <c r="AB64"/>
      <c r="AC64"/>
      <c r="AD64"/>
      <c r="AE64"/>
      <c r="AF64"/>
      <c r="AG64"/>
      <c r="AH64"/>
      <c r="AI64"/>
      <c r="AJ64"/>
      <c r="AK64"/>
      <c r="AL64"/>
      <c r="AM64"/>
      <c r="AN64"/>
      <c r="AO64"/>
      <c r="AP64"/>
      <c r="AQ64"/>
      <c r="AR64"/>
      <c r="AS64"/>
      <c r="AT64"/>
      <c r="AU64"/>
    </row>
    <row r="65" spans="1:47" s="114" customFormat="1" ht="34.5" customHeight="1" x14ac:dyDescent="0.2">
      <c r="A65" s="91"/>
      <c r="B65" s="91"/>
      <c r="C65" s="115"/>
      <c r="D65" s="53"/>
      <c r="E65" s="52"/>
      <c r="F65" s="52"/>
      <c r="G65" s="52"/>
      <c r="H65" s="54"/>
      <c r="I65" s="54"/>
      <c r="J65"/>
      <c r="K65"/>
      <c r="L65"/>
      <c r="M65"/>
      <c r="N65"/>
      <c r="O65" s="80"/>
      <c r="P65" s="80"/>
      <c r="Q65" s="80"/>
      <c r="R65" s="80"/>
      <c r="S65"/>
      <c r="T65"/>
      <c r="U65"/>
      <c r="V65"/>
      <c r="W65"/>
      <c r="X65"/>
      <c r="Y65"/>
      <c r="Z65"/>
      <c r="AA65"/>
      <c r="AB65"/>
      <c r="AC65"/>
      <c r="AD65"/>
      <c r="AE65"/>
      <c r="AF65"/>
      <c r="AG65"/>
      <c r="AH65"/>
      <c r="AI65"/>
      <c r="AJ65"/>
      <c r="AK65"/>
      <c r="AL65"/>
      <c r="AM65"/>
      <c r="AN65"/>
      <c r="AO65"/>
      <c r="AP65"/>
      <c r="AQ65"/>
      <c r="AR65"/>
      <c r="AS65"/>
      <c r="AT65"/>
      <c r="AU65"/>
    </row>
    <row r="66" spans="1:47" s="114" customFormat="1" ht="78.75" customHeight="1" x14ac:dyDescent="0.2">
      <c r="A66" s="308" t="s">
        <v>138</v>
      </c>
      <c r="B66" s="309"/>
      <c r="C66" s="28"/>
      <c r="D66" s="90"/>
      <c r="E66" s="90"/>
      <c r="F66" s="90"/>
      <c r="G66"/>
      <c r="H66"/>
      <c r="I66"/>
      <c r="J66"/>
      <c r="K66"/>
      <c r="L66"/>
      <c r="M66"/>
      <c r="N66"/>
      <c r="O66" s="80"/>
      <c r="P66" s="80"/>
      <c r="Q66" s="80"/>
      <c r="R66" s="80"/>
      <c r="S66"/>
      <c r="T66"/>
      <c r="U66"/>
      <c r="V66"/>
      <c r="W66"/>
      <c r="X66"/>
      <c r="Y66"/>
      <c r="Z66"/>
      <c r="AA66"/>
      <c r="AB66"/>
      <c r="AC66"/>
      <c r="AD66"/>
      <c r="AE66"/>
      <c r="AF66"/>
      <c r="AG66"/>
      <c r="AH66"/>
      <c r="AI66"/>
      <c r="AJ66"/>
      <c r="AK66"/>
      <c r="AL66"/>
      <c r="AM66"/>
      <c r="AN66"/>
      <c r="AO66"/>
      <c r="AP66"/>
      <c r="AQ66"/>
      <c r="AR66"/>
      <c r="AS66"/>
      <c r="AT66"/>
      <c r="AU66"/>
    </row>
    <row r="67" spans="1:47" s="114" customFormat="1" ht="26.25" customHeight="1" x14ac:dyDescent="0.2">
      <c r="A67" s="52"/>
      <c r="B67" s="52"/>
      <c r="C67" s="90"/>
      <c r="D67" s="90"/>
      <c r="E67" s="90"/>
      <c r="F67" s="90"/>
      <c r="G67"/>
      <c r="H67"/>
      <c r="I67"/>
      <c r="J67"/>
      <c r="K67"/>
      <c r="L67"/>
      <c r="M67"/>
      <c r="N67"/>
      <c r="O67" s="80"/>
      <c r="P67" s="80"/>
      <c r="Q67" s="80"/>
      <c r="R67" s="80"/>
      <c r="S67"/>
      <c r="T67"/>
      <c r="U67"/>
      <c r="V67"/>
      <c r="W67"/>
      <c r="X67"/>
      <c r="Y67"/>
      <c r="Z67"/>
      <c r="AA67"/>
      <c r="AB67"/>
      <c r="AC67"/>
      <c r="AD67"/>
      <c r="AE67"/>
      <c r="AF67"/>
      <c r="AG67"/>
      <c r="AH67"/>
      <c r="AI67"/>
      <c r="AJ67"/>
      <c r="AK67"/>
      <c r="AL67"/>
      <c r="AM67"/>
      <c r="AN67"/>
      <c r="AO67"/>
      <c r="AP67"/>
      <c r="AQ67"/>
      <c r="AR67"/>
      <c r="AS67"/>
      <c r="AT67"/>
      <c r="AU67"/>
    </row>
    <row r="68" spans="1:47" s="114" customFormat="1" ht="26.25" customHeight="1" x14ac:dyDescent="0.2">
      <c r="A68" s="253" t="s">
        <v>139</v>
      </c>
      <c r="B68" s="253"/>
      <c r="C68" s="253"/>
      <c r="D68" s="253"/>
      <c r="E68" s="253"/>
      <c r="F68" s="253"/>
      <c r="G68" s="253"/>
      <c r="H68" s="253"/>
      <c r="I68" s="253"/>
      <c r="J68" s="253"/>
      <c r="K68" s="253"/>
      <c r="L68" s="253"/>
      <c r="M68" s="253"/>
      <c r="N68" s="253"/>
      <c r="O68" s="253"/>
      <c r="P68" s="253"/>
      <c r="Q68" s="253"/>
      <c r="R68" s="253"/>
      <c r="S68" s="253"/>
      <c r="T68" s="253"/>
      <c r="U68"/>
      <c r="V68"/>
      <c r="W68"/>
      <c r="X68"/>
      <c r="Y68"/>
      <c r="Z68"/>
      <c r="AA68"/>
      <c r="AB68"/>
      <c r="AC68"/>
      <c r="AD68"/>
      <c r="AE68"/>
      <c r="AF68"/>
      <c r="AG68"/>
      <c r="AH68"/>
      <c r="AI68"/>
      <c r="AJ68"/>
      <c r="AK68"/>
      <c r="AL68"/>
      <c r="AM68"/>
      <c r="AN68"/>
      <c r="AO68"/>
      <c r="AP68"/>
      <c r="AQ68"/>
      <c r="AR68"/>
      <c r="AS68"/>
      <c r="AT68"/>
      <c r="AU68"/>
    </row>
    <row r="69" spans="1:47" s="114" customFormat="1" x14ac:dyDescent="0.2">
      <c r="A69" s="254"/>
      <c r="B69" s="254"/>
      <c r="C69" s="254"/>
      <c r="D69" s="254"/>
      <c r="E69" s="254"/>
      <c r="F69" s="254"/>
      <c r="G69" s="254"/>
      <c r="H69" s="254"/>
      <c r="I69" s="254"/>
      <c r="J69" s="254"/>
      <c r="K69" s="254"/>
      <c r="L69" s="254"/>
      <c r="M69" s="254"/>
      <c r="N69" s="254"/>
      <c r="O69" s="254"/>
      <c r="P69" s="254"/>
      <c r="Q69" s="254"/>
      <c r="R69" s="254"/>
      <c r="S69" s="254"/>
      <c r="T69" s="254"/>
      <c r="U69"/>
      <c r="V69"/>
      <c r="W69"/>
      <c r="X69"/>
      <c r="Y69"/>
      <c r="Z69"/>
      <c r="AA69"/>
      <c r="AB69"/>
      <c r="AC69"/>
      <c r="AD69"/>
      <c r="AE69"/>
      <c r="AF69"/>
      <c r="AG69"/>
      <c r="AH69"/>
      <c r="AI69"/>
      <c r="AJ69"/>
      <c r="AK69"/>
      <c r="AL69"/>
      <c r="AM69"/>
      <c r="AN69"/>
      <c r="AO69"/>
      <c r="AP69"/>
      <c r="AQ69"/>
      <c r="AR69"/>
      <c r="AS69"/>
      <c r="AT69"/>
      <c r="AU69"/>
    </row>
    <row r="70" spans="1:47" ht="23.25" customHeight="1" x14ac:dyDescent="0.2">
      <c r="A70" s="255" t="s">
        <v>140</v>
      </c>
      <c r="B70" s="256"/>
      <c r="C70" s="183" t="s">
        <v>141</v>
      </c>
      <c r="D70" s="183" t="s">
        <v>142</v>
      </c>
      <c r="E70" s="262" t="s">
        <v>143</v>
      </c>
      <c r="F70" s="263"/>
      <c r="G70" s="266" t="s">
        <v>144</v>
      </c>
      <c r="H70" s="266"/>
      <c r="I70" s="266"/>
      <c r="J70" s="266"/>
      <c r="K70" s="266"/>
      <c r="L70" s="266"/>
      <c r="M70" s="266"/>
      <c r="N70" s="266"/>
      <c r="O70" s="262" t="s">
        <v>145</v>
      </c>
      <c r="P70" s="266"/>
      <c r="Q70" s="266"/>
      <c r="R70" s="263"/>
      <c r="S70" s="268" t="s">
        <v>146</v>
      </c>
      <c r="T70" s="263" t="s">
        <v>147</v>
      </c>
    </row>
    <row r="71" spans="1:47" ht="39.4" customHeight="1" x14ac:dyDescent="0.2">
      <c r="A71" s="257"/>
      <c r="B71" s="258"/>
      <c r="C71" s="184"/>
      <c r="D71" s="261"/>
      <c r="E71" s="264"/>
      <c r="F71" s="265"/>
      <c r="G71" s="267"/>
      <c r="H71" s="267"/>
      <c r="I71" s="267"/>
      <c r="J71" s="267"/>
      <c r="K71" s="267"/>
      <c r="L71" s="267"/>
      <c r="M71" s="267"/>
      <c r="N71" s="267"/>
      <c r="O71" s="264"/>
      <c r="P71" s="267"/>
      <c r="Q71" s="267"/>
      <c r="R71" s="265"/>
      <c r="S71" s="269"/>
      <c r="T71" s="265"/>
    </row>
    <row r="72" spans="1:47" ht="24.75" customHeight="1" x14ac:dyDescent="0.2">
      <c r="A72" s="259"/>
      <c r="B72" s="260"/>
      <c r="C72" s="184"/>
      <c r="D72" s="291" t="s">
        <v>148</v>
      </c>
      <c r="E72" s="292"/>
      <c r="F72" s="293"/>
      <c r="G72" s="291" t="s">
        <v>149</v>
      </c>
      <c r="H72" s="292"/>
      <c r="I72" s="292"/>
      <c r="J72" s="292"/>
      <c r="K72" s="292"/>
      <c r="L72" s="292"/>
      <c r="M72" s="292"/>
      <c r="N72" s="293"/>
      <c r="O72" s="291" t="s">
        <v>150</v>
      </c>
      <c r="P72" s="292"/>
      <c r="Q72" s="292"/>
      <c r="R72" s="293"/>
      <c r="S72" s="269"/>
      <c r="T72" s="263" t="s">
        <v>151</v>
      </c>
    </row>
    <row r="73" spans="1:47" ht="27" customHeight="1" x14ac:dyDescent="0.2">
      <c r="A73" s="116" t="s">
        <v>99</v>
      </c>
      <c r="B73" s="117"/>
      <c r="C73" s="185"/>
      <c r="D73" s="118" t="s">
        <v>152</v>
      </c>
      <c r="E73" s="118" t="s">
        <v>153</v>
      </c>
      <c r="F73" s="118" t="s">
        <v>154</v>
      </c>
      <c r="G73" s="118" t="s">
        <v>155</v>
      </c>
      <c r="H73" s="118" t="s">
        <v>156</v>
      </c>
      <c r="I73" s="118" t="s">
        <v>157</v>
      </c>
      <c r="J73" s="118" t="s">
        <v>158</v>
      </c>
      <c r="K73" s="118" t="s">
        <v>159</v>
      </c>
      <c r="L73" s="291" t="s">
        <v>160</v>
      </c>
      <c r="M73" s="293"/>
      <c r="N73" s="118" t="s">
        <v>161</v>
      </c>
      <c r="O73" s="118" t="s">
        <v>162</v>
      </c>
      <c r="P73" s="118" t="s">
        <v>163</v>
      </c>
      <c r="Q73" s="118" t="s">
        <v>164</v>
      </c>
      <c r="R73" s="118" t="s">
        <v>165</v>
      </c>
      <c r="S73" s="270"/>
      <c r="T73" s="265"/>
    </row>
    <row r="74" spans="1:47" ht="27" customHeight="1" x14ac:dyDescent="0.2">
      <c r="A74" s="119">
        <v>0.1</v>
      </c>
      <c r="B74" s="110" t="s">
        <v>117</v>
      </c>
      <c r="C74" s="272"/>
      <c r="D74" s="273"/>
      <c r="E74" s="273"/>
      <c r="F74" s="273"/>
      <c r="G74" s="273"/>
      <c r="H74" s="273"/>
      <c r="I74" s="273"/>
      <c r="J74" s="273"/>
      <c r="K74" s="273"/>
      <c r="L74" s="273"/>
      <c r="M74" s="273"/>
      <c r="N74" s="274"/>
      <c r="O74" s="29"/>
      <c r="P74" s="29"/>
      <c r="Q74" s="29"/>
      <c r="R74" s="29"/>
      <c r="S74" s="120">
        <f>SUM(C74:R74)</f>
        <v>0</v>
      </c>
      <c r="T74" s="31"/>
    </row>
    <row r="75" spans="1:47" ht="27" customHeight="1" x14ac:dyDescent="0.2">
      <c r="A75" s="109">
        <v>0.2</v>
      </c>
      <c r="B75" s="110" t="s">
        <v>118</v>
      </c>
      <c r="C75" s="275"/>
      <c r="D75" s="276"/>
      <c r="E75" s="276"/>
      <c r="F75" s="276"/>
      <c r="G75" s="276"/>
      <c r="H75" s="276"/>
      <c r="I75" s="276"/>
      <c r="J75" s="276"/>
      <c r="K75" s="276"/>
      <c r="L75" s="276"/>
      <c r="M75" s="276"/>
      <c r="N75" s="277"/>
      <c r="O75" s="29"/>
      <c r="P75" s="29"/>
      <c r="Q75" s="29"/>
      <c r="R75" s="29"/>
      <c r="S75" s="120">
        <f t="shared" ref="S75:S92" si="6">SUM(C75:R75)</f>
        <v>0</v>
      </c>
      <c r="T75" s="31"/>
    </row>
    <row r="76" spans="1:47" ht="27" customHeight="1" x14ac:dyDescent="0.2">
      <c r="A76" s="109">
        <v>0.3</v>
      </c>
      <c r="B76" s="110" t="s">
        <v>119</v>
      </c>
      <c r="C76" s="29"/>
      <c r="D76" s="29"/>
      <c r="E76" s="30"/>
      <c r="F76" s="29"/>
      <c r="G76" s="29"/>
      <c r="H76" s="29"/>
      <c r="I76" s="29"/>
      <c r="J76" s="29"/>
      <c r="K76" s="29"/>
      <c r="L76" s="278"/>
      <c r="M76" s="279"/>
      <c r="N76" s="280"/>
      <c r="O76" s="29"/>
      <c r="P76" s="29"/>
      <c r="Q76" s="29"/>
      <c r="R76" s="29"/>
      <c r="S76" s="120">
        <f t="shared" si="6"/>
        <v>0</v>
      </c>
      <c r="T76" s="31"/>
    </row>
    <row r="77" spans="1:47" ht="27" customHeight="1" x14ac:dyDescent="0.2">
      <c r="A77" s="109">
        <v>0.4</v>
      </c>
      <c r="B77" s="110" t="s">
        <v>120</v>
      </c>
      <c r="C77" s="29"/>
      <c r="D77" s="29"/>
      <c r="E77" s="30"/>
      <c r="F77" s="29"/>
      <c r="G77" s="29"/>
      <c r="H77" s="29"/>
      <c r="I77" s="29"/>
      <c r="J77" s="29"/>
      <c r="K77" s="29"/>
      <c r="L77" s="281"/>
      <c r="M77" s="282"/>
      <c r="N77" s="283"/>
      <c r="O77" s="29"/>
      <c r="P77" s="29"/>
      <c r="Q77" s="29"/>
      <c r="R77" s="29"/>
      <c r="S77" s="120">
        <f t="shared" si="6"/>
        <v>0</v>
      </c>
      <c r="T77" s="31"/>
    </row>
    <row r="78" spans="1:47" ht="27" customHeight="1" x14ac:dyDescent="0.2">
      <c r="A78" s="109">
        <v>0.5</v>
      </c>
      <c r="B78" s="110" t="s">
        <v>166</v>
      </c>
      <c r="C78" s="29"/>
      <c r="D78" s="29"/>
      <c r="E78" s="30"/>
      <c r="F78" s="29"/>
      <c r="G78" s="29"/>
      <c r="H78" s="29"/>
      <c r="I78" s="29"/>
      <c r="J78" s="29"/>
      <c r="K78" s="29"/>
      <c r="L78" s="281"/>
      <c r="M78" s="282"/>
      <c r="N78" s="283"/>
      <c r="O78" s="29"/>
      <c r="P78" s="29"/>
      <c r="Q78" s="29"/>
      <c r="R78" s="29"/>
      <c r="S78" s="120">
        <f t="shared" si="6"/>
        <v>0</v>
      </c>
      <c r="T78" s="31"/>
    </row>
    <row r="79" spans="1:47" ht="27" customHeight="1" x14ac:dyDescent="0.2">
      <c r="A79" s="109">
        <v>1</v>
      </c>
      <c r="B79" s="117" t="s">
        <v>121</v>
      </c>
      <c r="C79" s="29">
        <f>[2]Sheet0!B9</f>
        <v>0</v>
      </c>
      <c r="D79" s="29">
        <f>[2]Sheet0!C9</f>
        <v>13362468.060000001</v>
      </c>
      <c r="E79" s="30">
        <f>[2]Sheet0!D9</f>
        <v>604986.26</v>
      </c>
      <c r="F79" s="29">
        <f>[2]Sheet0!E9</f>
        <v>643731.81999999995</v>
      </c>
      <c r="G79" s="29" t="str">
        <f>[2]Sheet0!F9</f>
        <v/>
      </c>
      <c r="H79" s="29" t="str">
        <f>[2]Sheet0!G9</f>
        <v/>
      </c>
      <c r="I79" s="29">
        <f>[2]Sheet0!H9</f>
        <v>0</v>
      </c>
      <c r="J79" s="29" t="str">
        <f>[2]Sheet0!I9</f>
        <v/>
      </c>
      <c r="K79" s="29" t="str">
        <f>[2]Sheet0!J9</f>
        <v/>
      </c>
      <c r="L79" s="281"/>
      <c r="M79" s="282"/>
      <c r="N79" s="283"/>
      <c r="O79" s="29">
        <f>[2]Sheet0!N9</f>
        <v>1124962.6000000001</v>
      </c>
      <c r="P79" s="29"/>
      <c r="Q79" s="29"/>
      <c r="R79" s="29"/>
      <c r="S79" s="120">
        <f t="shared" si="6"/>
        <v>15736148.74</v>
      </c>
      <c r="T79" s="31">
        <f>[2]Sheet0!P9</f>
        <v>-2368868.5099999998</v>
      </c>
    </row>
    <row r="80" spans="1:47" ht="27" customHeight="1" x14ac:dyDescent="0.2">
      <c r="A80" s="109">
        <v>2.1</v>
      </c>
      <c r="B80" s="110" t="s">
        <v>122</v>
      </c>
      <c r="C80" s="29">
        <f>[2]Sheet0!B10</f>
        <v>0</v>
      </c>
      <c r="D80" s="29">
        <f>[2]Sheet0!C10</f>
        <v>554592.66</v>
      </c>
      <c r="E80" s="29">
        <f>[2]Sheet0!D10</f>
        <v>30764.5</v>
      </c>
      <c r="F80" s="29">
        <f>[2]Sheet0!E10</f>
        <v>25114.93</v>
      </c>
      <c r="G80" s="29" t="str">
        <f>[2]Sheet0!F10</f>
        <v/>
      </c>
      <c r="H80" s="29" t="str">
        <f>[2]Sheet0!G10</f>
        <v/>
      </c>
      <c r="I80" s="29">
        <f>[2]Sheet0!H10</f>
        <v>0</v>
      </c>
      <c r="J80" s="29" t="str">
        <f>[2]Sheet0!I10</f>
        <v/>
      </c>
      <c r="K80" s="29" t="str">
        <f>[2]Sheet0!J10</f>
        <v/>
      </c>
      <c r="L80" s="281"/>
      <c r="M80" s="282"/>
      <c r="N80" s="283"/>
      <c r="O80" s="29">
        <f>[2]Sheet0!N10</f>
        <v>42516.160000000003</v>
      </c>
      <c r="P80" s="29"/>
      <c r="Q80" s="29"/>
      <c r="R80" s="29"/>
      <c r="S80" s="120">
        <f t="shared" si="6"/>
        <v>652988.25000000012</v>
      </c>
      <c r="T80" s="31">
        <f>[2]Sheet0!P10</f>
        <v>-97986.69</v>
      </c>
    </row>
    <row r="81" spans="1:20" ht="27" customHeight="1" x14ac:dyDescent="0.2">
      <c r="A81" s="109">
        <v>2.2000000000000002</v>
      </c>
      <c r="B81" s="110" t="s">
        <v>123</v>
      </c>
      <c r="C81" s="29">
        <f>[2]Sheet0!B11</f>
        <v>-166682.85999999999</v>
      </c>
      <c r="D81" s="29">
        <f>[2]Sheet0!C11</f>
        <v>4538317.13</v>
      </c>
      <c r="E81" s="30">
        <f>[2]Sheet0!D11</f>
        <v>241516.39</v>
      </c>
      <c r="F81" s="29">
        <f>[2]Sheet0!E11</f>
        <v>237438.8</v>
      </c>
      <c r="G81" s="29" t="str">
        <f>[2]Sheet0!F11</f>
        <v/>
      </c>
      <c r="H81" s="29" t="str">
        <f>[2]Sheet0!G11</f>
        <v/>
      </c>
      <c r="I81" s="29">
        <f>[2]Sheet0!H11</f>
        <v>0</v>
      </c>
      <c r="J81" s="29">
        <f>[2]Sheet0!I11</f>
        <v>1010952.93</v>
      </c>
      <c r="K81" s="29">
        <f>[2]Sheet0!J11</f>
        <v>0</v>
      </c>
      <c r="L81" s="281"/>
      <c r="M81" s="282"/>
      <c r="N81" s="283"/>
      <c r="O81" s="29">
        <f>[2]Sheet0!N11</f>
        <v>495177.58</v>
      </c>
      <c r="P81" s="29"/>
      <c r="Q81" s="29"/>
      <c r="R81" s="29"/>
      <c r="S81" s="120">
        <f t="shared" si="6"/>
        <v>6356719.9699999988</v>
      </c>
      <c r="T81" s="31">
        <f>[2]Sheet0!P11</f>
        <v>-822642.39</v>
      </c>
    </row>
    <row r="82" spans="1:20" ht="27" customHeight="1" x14ac:dyDescent="0.2">
      <c r="A82" s="109">
        <v>2.2999999999999998</v>
      </c>
      <c r="B82" s="110" t="s">
        <v>124</v>
      </c>
      <c r="C82" s="29">
        <f>[2]Sheet0!B12</f>
        <v>-117789.17</v>
      </c>
      <c r="D82" s="29">
        <f>[2]Sheet0!C12</f>
        <v>1652653.63</v>
      </c>
      <c r="E82" s="30">
        <f>[2]Sheet0!D12</f>
        <v>54124.86</v>
      </c>
      <c r="F82" s="29">
        <f>[2]Sheet0!E12</f>
        <v>139597.25</v>
      </c>
      <c r="G82" s="29" t="str">
        <f>[2]Sheet0!F12</f>
        <v/>
      </c>
      <c r="H82" s="29" t="str">
        <f>[2]Sheet0!G12</f>
        <v/>
      </c>
      <c r="I82" s="29">
        <f>[2]Sheet0!H12</f>
        <v>0</v>
      </c>
      <c r="J82" s="29">
        <f>[2]Sheet0!I12</f>
        <v>25217.65</v>
      </c>
      <c r="K82" s="29">
        <f>[2]Sheet0!J12</f>
        <v>0</v>
      </c>
      <c r="L82" s="281"/>
      <c r="M82" s="282"/>
      <c r="N82" s="283"/>
      <c r="O82" s="29">
        <f>[2]Sheet0!N12</f>
        <v>202908.95</v>
      </c>
      <c r="P82" s="29"/>
      <c r="Q82" s="29"/>
      <c r="R82" s="29"/>
      <c r="S82" s="120">
        <f t="shared" si="6"/>
        <v>1956713.17</v>
      </c>
      <c r="T82" s="31">
        <f>[2]Sheet0!P12</f>
        <v>-232608.79</v>
      </c>
    </row>
    <row r="83" spans="1:20" ht="27" customHeight="1" x14ac:dyDescent="0.2">
      <c r="A83" s="109">
        <v>2.4</v>
      </c>
      <c r="B83" s="110" t="s">
        <v>125</v>
      </c>
      <c r="C83" s="29">
        <f>[2]Sheet0!B13</f>
        <v>0</v>
      </c>
      <c r="D83" s="29">
        <f>[2]Sheet0!C13</f>
        <v>177432.51</v>
      </c>
      <c r="E83" s="30">
        <f>[2]Sheet0!D13</f>
        <v>9991.89</v>
      </c>
      <c r="F83" s="29">
        <f>[2]Sheet0!E13</f>
        <v>8051.57</v>
      </c>
      <c r="G83" s="29" t="str">
        <f>[2]Sheet0!F13</f>
        <v/>
      </c>
      <c r="H83" s="29" t="str">
        <f>[2]Sheet0!G13</f>
        <v/>
      </c>
      <c r="I83" s="29">
        <f>[2]Sheet0!H13</f>
        <v>0</v>
      </c>
      <c r="J83" s="29" t="str">
        <f>[2]Sheet0!I13</f>
        <v/>
      </c>
      <c r="K83" s="29" t="str">
        <f>[2]Sheet0!J13</f>
        <v/>
      </c>
      <c r="L83" s="281"/>
      <c r="M83" s="282"/>
      <c r="N83" s="283"/>
      <c r="O83" s="29">
        <f>[2]Sheet0!N13</f>
        <v>13864.84</v>
      </c>
      <c r="P83" s="29"/>
      <c r="Q83" s="29"/>
      <c r="R83" s="29"/>
      <c r="S83" s="120">
        <f t="shared" si="6"/>
        <v>209340.81000000003</v>
      </c>
      <c r="T83" s="31">
        <f>[2]Sheet0!P13</f>
        <v>-31771.05</v>
      </c>
    </row>
    <row r="84" spans="1:20" ht="27" customHeight="1" x14ac:dyDescent="0.2">
      <c r="A84" s="109">
        <v>2.5</v>
      </c>
      <c r="B84" s="110" t="s">
        <v>126</v>
      </c>
      <c r="C84" s="29">
        <f>[2]Sheet0!B14</f>
        <v>-8212.8700000000008</v>
      </c>
      <c r="D84" s="29">
        <f>[2]Sheet0!C14</f>
        <v>2409300.4500000002</v>
      </c>
      <c r="E84" s="30">
        <f>[2]Sheet0!D14</f>
        <v>36951.589999999997</v>
      </c>
      <c r="F84" s="29">
        <f>[2]Sheet0!E14</f>
        <v>154937.48000000001</v>
      </c>
      <c r="G84" s="29" t="str">
        <f>[2]Sheet0!F14</f>
        <v/>
      </c>
      <c r="H84" s="29" t="str">
        <f>[2]Sheet0!G14</f>
        <v/>
      </c>
      <c r="I84" s="29">
        <f>[2]Sheet0!H14</f>
        <v>0</v>
      </c>
      <c r="J84" s="29" t="str">
        <f>[2]Sheet0!I14</f>
        <v/>
      </c>
      <c r="K84" s="29" t="str">
        <f>[2]Sheet0!J14</f>
        <v/>
      </c>
      <c r="L84" s="281"/>
      <c r="M84" s="282"/>
      <c r="N84" s="283"/>
      <c r="O84" s="29">
        <f>[2]Sheet0!N14</f>
        <v>63866.559999999998</v>
      </c>
      <c r="P84" s="29"/>
      <c r="Q84" s="29"/>
      <c r="R84" s="29"/>
      <c r="S84" s="120">
        <f t="shared" si="6"/>
        <v>2656843.21</v>
      </c>
      <c r="T84" s="31">
        <f>[2]Sheet0!P14</f>
        <v>-160756.69</v>
      </c>
    </row>
    <row r="85" spans="1:20" ht="27" customHeight="1" x14ac:dyDescent="0.2">
      <c r="A85" s="109">
        <v>2.6</v>
      </c>
      <c r="B85" s="110" t="s">
        <v>127</v>
      </c>
      <c r="C85" s="29">
        <f>[2]Sheet0!B15</f>
        <v>-140462.07999999999</v>
      </c>
      <c r="D85" s="29">
        <f>[2]Sheet0!C15</f>
        <v>1183134.31</v>
      </c>
      <c r="E85" s="30">
        <f>[2]Sheet0!D15</f>
        <v>2216.17</v>
      </c>
      <c r="F85" s="29">
        <f>[2]Sheet0!E15</f>
        <v>0</v>
      </c>
      <c r="G85" s="29" t="str">
        <f>[2]Sheet0!F15</f>
        <v/>
      </c>
      <c r="H85" s="29" t="str">
        <f>[2]Sheet0!G15</f>
        <v/>
      </c>
      <c r="I85" s="29">
        <f>[2]Sheet0!H15</f>
        <v>0</v>
      </c>
      <c r="J85" s="29">
        <f>[2]Sheet0!I15</f>
        <v>283149</v>
      </c>
      <c r="K85" s="29">
        <f>[2]Sheet0!J15</f>
        <v>0</v>
      </c>
      <c r="L85" s="281"/>
      <c r="M85" s="282"/>
      <c r="N85" s="283"/>
      <c r="O85" s="29">
        <f>[2]Sheet0!N15</f>
        <v>153348.93</v>
      </c>
      <c r="P85" s="29"/>
      <c r="Q85" s="29"/>
      <c r="R85" s="29"/>
      <c r="S85" s="120">
        <f t="shared" si="6"/>
        <v>1481386.33</v>
      </c>
      <c r="T85" s="31">
        <f>[2]Sheet0!P15</f>
        <v>-100329.19</v>
      </c>
    </row>
    <row r="86" spans="1:20" ht="27" customHeight="1" x14ac:dyDescent="0.2">
      <c r="A86" s="109">
        <v>2.7</v>
      </c>
      <c r="B86" s="110" t="s">
        <v>128</v>
      </c>
      <c r="C86" s="29">
        <f>[2]Sheet0!B16</f>
        <v>0</v>
      </c>
      <c r="D86" s="29">
        <f>[2]Sheet0!C16</f>
        <v>934993.12</v>
      </c>
      <c r="E86" s="30">
        <f>[2]Sheet0!D16</f>
        <v>42005.23</v>
      </c>
      <c r="F86" s="29">
        <f>[2]Sheet0!E16</f>
        <v>54456.52</v>
      </c>
      <c r="G86" s="29" t="str">
        <f>[2]Sheet0!F16</f>
        <v/>
      </c>
      <c r="H86" s="29" t="str">
        <f>[2]Sheet0!G16</f>
        <v/>
      </c>
      <c r="I86" s="29">
        <f>[2]Sheet0!H16</f>
        <v>0</v>
      </c>
      <c r="J86" s="29" t="str">
        <f>[2]Sheet0!I16</f>
        <v/>
      </c>
      <c r="K86" s="29" t="str">
        <f>[2]Sheet0!J16</f>
        <v/>
      </c>
      <c r="L86" s="281"/>
      <c r="M86" s="282"/>
      <c r="N86" s="283"/>
      <c r="O86" s="29">
        <f>[2]Sheet0!N16</f>
        <v>63282.58</v>
      </c>
      <c r="P86" s="29"/>
      <c r="Q86" s="29"/>
      <c r="R86" s="29"/>
      <c r="S86" s="120">
        <f t="shared" si="6"/>
        <v>1094737.45</v>
      </c>
      <c r="T86" s="31">
        <f>[2]Sheet0!P16</f>
        <v>-150660.70000000001</v>
      </c>
    </row>
    <row r="87" spans="1:20" ht="27" customHeight="1" x14ac:dyDescent="0.2">
      <c r="A87" s="109">
        <v>2.8</v>
      </c>
      <c r="B87" s="110" t="s">
        <v>129</v>
      </c>
      <c r="C87" s="29">
        <f>[2]Sheet0!B17</f>
        <v>-48398.99</v>
      </c>
      <c r="D87" s="29">
        <f>[2]Sheet0!C17</f>
        <v>21712.58</v>
      </c>
      <c r="E87" s="30">
        <f>[2]Sheet0!D17</f>
        <v>131.41999999999999</v>
      </c>
      <c r="F87" s="29">
        <f>[2]Sheet0!E17</f>
        <v>0</v>
      </c>
      <c r="G87" s="29" t="str">
        <f>[2]Sheet0!F17</f>
        <v/>
      </c>
      <c r="H87" s="29" t="str">
        <f>[2]Sheet0!G17</f>
        <v/>
      </c>
      <c r="I87" s="29">
        <f>[2]Sheet0!H17</f>
        <v>0</v>
      </c>
      <c r="J87" s="29">
        <f>[2]Sheet0!I17</f>
        <v>21712.58</v>
      </c>
      <c r="K87" s="29">
        <f>[2]Sheet0!J17</f>
        <v>0</v>
      </c>
      <c r="L87" s="281"/>
      <c r="M87" s="282"/>
      <c r="N87" s="283"/>
      <c r="O87" s="29">
        <f>[2]Sheet0!N17</f>
        <v>48637.64</v>
      </c>
      <c r="P87" s="29"/>
      <c r="Q87" s="29"/>
      <c r="R87" s="29"/>
      <c r="S87" s="120">
        <f t="shared" si="6"/>
        <v>43795.23</v>
      </c>
      <c r="T87" s="31">
        <f>[2]Sheet0!P17</f>
        <v>-40536.75</v>
      </c>
    </row>
    <row r="88" spans="1:20" ht="27" customHeight="1" x14ac:dyDescent="0.2">
      <c r="A88" s="109">
        <v>3</v>
      </c>
      <c r="B88" s="110" t="s">
        <v>130</v>
      </c>
      <c r="C88" s="29">
        <f>[2]Sheet0!B18</f>
        <v>0</v>
      </c>
      <c r="D88" s="29">
        <f>[2]Sheet0!C18</f>
        <v>160740.04999999999</v>
      </c>
      <c r="E88" s="30">
        <f>[2]Sheet0!D18</f>
        <v>303.64999999999998</v>
      </c>
      <c r="F88" s="29">
        <f>[2]Sheet0!E18</f>
        <v>20852.330000000002</v>
      </c>
      <c r="G88" s="29" t="str">
        <f>[2]Sheet0!F18</f>
        <v/>
      </c>
      <c r="H88" s="29" t="str">
        <f>[2]Sheet0!G18</f>
        <v/>
      </c>
      <c r="I88" s="29">
        <f>[2]Sheet0!H18</f>
        <v>0</v>
      </c>
      <c r="J88" s="29">
        <f>[2]Sheet0!I18</f>
        <v>454146.02</v>
      </c>
      <c r="K88" s="29">
        <f>[2]Sheet0!J18</f>
        <v>0</v>
      </c>
      <c r="L88" s="281"/>
      <c r="M88" s="282"/>
      <c r="N88" s="283"/>
      <c r="O88" s="29">
        <f>[2]Sheet0!N18</f>
        <v>43899.31</v>
      </c>
      <c r="P88" s="29"/>
      <c r="Q88" s="29"/>
      <c r="R88" s="29"/>
      <c r="S88" s="120">
        <f t="shared" si="6"/>
        <v>679941.3600000001</v>
      </c>
      <c r="T88" s="31">
        <f>[2]Sheet0!P18</f>
        <v>-111208.22</v>
      </c>
    </row>
    <row r="89" spans="1:20" ht="27" customHeight="1" x14ac:dyDescent="0.2">
      <c r="A89" s="109">
        <v>4</v>
      </c>
      <c r="B89" s="110" t="s">
        <v>167</v>
      </c>
      <c r="C89" s="29" t="str">
        <f>[2]Sheet0!B19</f>
        <v/>
      </c>
      <c r="D89" s="29" t="str">
        <f>[2]Sheet0!C19</f>
        <v/>
      </c>
      <c r="E89" s="30" t="str">
        <f>[2]Sheet0!D19</f>
        <v/>
      </c>
      <c r="F89" s="29" t="str">
        <f>[2]Sheet0!E19</f>
        <v/>
      </c>
      <c r="G89" s="29" t="str">
        <f>[2]Sheet0!F19</f>
        <v/>
      </c>
      <c r="H89" s="29" t="str">
        <f>[2]Sheet0!G19</f>
        <v/>
      </c>
      <c r="I89" s="29" t="str">
        <f>[2]Sheet0!H19</f>
        <v/>
      </c>
      <c r="J89" s="29" t="str">
        <f>[2]Sheet0!I19</f>
        <v/>
      </c>
      <c r="K89" s="29" t="str">
        <f>[2]Sheet0!J19</f>
        <v/>
      </c>
      <c r="L89" s="284"/>
      <c r="M89" s="285"/>
      <c r="N89" s="286"/>
      <c r="O89" s="29" t="str">
        <f>[2]Sheet0!N19</f>
        <v/>
      </c>
      <c r="P89" s="29"/>
      <c r="Q89" s="29"/>
      <c r="R89" s="29"/>
      <c r="S89" s="120">
        <f t="shared" si="6"/>
        <v>0</v>
      </c>
      <c r="T89" s="31" t="str">
        <f>[2]Sheet0!P19</f>
        <v/>
      </c>
    </row>
    <row r="90" spans="1:20" ht="27" customHeight="1" x14ac:dyDescent="0.2">
      <c r="A90" s="109">
        <v>5</v>
      </c>
      <c r="B90" s="110" t="s">
        <v>132</v>
      </c>
      <c r="C90" s="29">
        <f>[2]Sheet0!B20</f>
        <v>-2447.14</v>
      </c>
      <c r="D90" s="29">
        <f>[2]Sheet0!C20</f>
        <v>421244.83</v>
      </c>
      <c r="E90" s="30">
        <f>[2]Sheet0!D20</f>
        <v>5663.31</v>
      </c>
      <c r="F90" s="29">
        <f>[2]Sheet0!E20</f>
        <v>9294.06</v>
      </c>
      <c r="G90" s="29">
        <f>[2]Sheet0!F20</f>
        <v>2227645.8199999998</v>
      </c>
      <c r="H90" s="29" t="str">
        <f>[2]Sheet0!G20</f>
        <v/>
      </c>
      <c r="I90" s="29">
        <f>[2]Sheet0!H20</f>
        <v>0</v>
      </c>
      <c r="J90" s="29">
        <f>[2]Sheet0!I20</f>
        <v>566835.71</v>
      </c>
      <c r="K90" s="29">
        <f>[2]Sheet0!J20</f>
        <v>0</v>
      </c>
      <c r="L90" s="29">
        <f>[2]Sheet0!K20</f>
        <v>9663671.3499999996</v>
      </c>
      <c r="M90" s="29">
        <f>[2]Sheet0!L20</f>
        <v>6087640.54</v>
      </c>
      <c r="N90" s="29">
        <f>[2]Sheet0!M20</f>
        <v>11.3</v>
      </c>
      <c r="O90" s="29">
        <f>[2]Sheet0!N20</f>
        <v>43125.25</v>
      </c>
      <c r="P90" s="29"/>
      <c r="Q90" s="29"/>
      <c r="R90" s="29"/>
      <c r="S90" s="120">
        <f>SUM(C90:R90)</f>
        <v>19022685.030000001</v>
      </c>
      <c r="T90" s="31">
        <f>[2]Sheet0!P20</f>
        <v>-80705.279999999999</v>
      </c>
    </row>
    <row r="91" spans="1:20" ht="27" customHeight="1" x14ac:dyDescent="0.2">
      <c r="A91" s="109">
        <v>6</v>
      </c>
      <c r="B91" s="110" t="s">
        <v>133</v>
      </c>
      <c r="C91" s="29" t="str">
        <f>[2]Sheet0!B21</f>
        <v/>
      </c>
      <c r="D91" s="29" t="str">
        <f>[2]Sheet0!C21</f>
        <v/>
      </c>
      <c r="E91" s="30" t="str">
        <f>[2]Sheet0!D21</f>
        <v/>
      </c>
      <c r="F91" s="29" t="str">
        <f>[2]Sheet0!E21</f>
        <v/>
      </c>
      <c r="G91" s="29" t="str">
        <f>[2]Sheet0!F21</f>
        <v/>
      </c>
      <c r="H91" s="29" t="str">
        <f>[2]Sheet0!G21</f>
        <v/>
      </c>
      <c r="I91" s="29" t="str">
        <f>[2]Sheet0!H21</f>
        <v/>
      </c>
      <c r="J91" s="29" t="str">
        <f>[2]Sheet0!I21</f>
        <v/>
      </c>
      <c r="K91" s="29" t="str">
        <f>[2]Sheet0!J21</f>
        <v/>
      </c>
      <c r="L91" s="278"/>
      <c r="M91" s="279"/>
      <c r="N91" s="280"/>
      <c r="O91" s="29" t="str">
        <f>[2]Sheet0!N21</f>
        <v/>
      </c>
      <c r="P91" s="29"/>
      <c r="Q91" s="29"/>
      <c r="R91" s="29"/>
      <c r="S91" s="120">
        <f t="shared" si="6"/>
        <v>0</v>
      </c>
      <c r="T91" s="31" t="str">
        <f>[2]Sheet0!P21</f>
        <v/>
      </c>
    </row>
    <row r="92" spans="1:20" ht="27" customHeight="1" x14ac:dyDescent="0.2">
      <c r="A92" s="109">
        <v>7</v>
      </c>
      <c r="B92" s="110" t="s">
        <v>134</v>
      </c>
      <c r="C92" s="29" t="str">
        <f>[2]Sheet0!B22</f>
        <v/>
      </c>
      <c r="D92" s="29" t="str">
        <f>[2]Sheet0!C22</f>
        <v/>
      </c>
      <c r="E92" s="30" t="str">
        <f>[2]Sheet0!D22</f>
        <v/>
      </c>
      <c r="F92" s="29" t="str">
        <f>[2]Sheet0!E22</f>
        <v/>
      </c>
      <c r="G92" s="29" t="str">
        <f>[2]Sheet0!F22</f>
        <v/>
      </c>
      <c r="H92" s="29" t="str">
        <f>[2]Sheet0!G22</f>
        <v/>
      </c>
      <c r="I92" s="29" t="str">
        <f>[2]Sheet0!H22</f>
        <v/>
      </c>
      <c r="J92" s="29" t="str">
        <f>[2]Sheet0!I22</f>
        <v/>
      </c>
      <c r="K92" s="29" t="str">
        <f>[2]Sheet0!J22</f>
        <v/>
      </c>
      <c r="L92" s="281"/>
      <c r="M92" s="282"/>
      <c r="N92" s="283"/>
      <c r="O92" s="29" t="str">
        <f>[2]Sheet0!N22</f>
        <v/>
      </c>
      <c r="P92" s="29"/>
      <c r="Q92" s="29"/>
      <c r="R92" s="29"/>
      <c r="S92" s="120">
        <f t="shared" si="6"/>
        <v>0</v>
      </c>
      <c r="T92" s="31" t="str">
        <f>[2]Sheet0!P22</f>
        <v/>
      </c>
    </row>
    <row r="93" spans="1:20" ht="27" customHeight="1" x14ac:dyDescent="0.2">
      <c r="A93" s="109">
        <v>8</v>
      </c>
      <c r="B93" s="110" t="s">
        <v>135</v>
      </c>
      <c r="C93" s="29">
        <f>[2]Sheet0!B23</f>
        <v>0</v>
      </c>
      <c r="D93" s="29">
        <f>[2]Sheet0!C23</f>
        <v>355643.53</v>
      </c>
      <c r="E93" s="30">
        <f>[2]Sheet0!D23</f>
        <v>26544.26</v>
      </c>
      <c r="F93" s="29">
        <f>[2]Sheet0!E23</f>
        <v>0</v>
      </c>
      <c r="G93" s="29" t="str">
        <f>[2]Sheet0!F23</f>
        <v/>
      </c>
      <c r="H93" s="29" t="str">
        <f>[2]Sheet0!G23</f>
        <v/>
      </c>
      <c r="I93" s="29">
        <f>[2]Sheet0!H23</f>
        <v>0</v>
      </c>
      <c r="J93" s="29" t="str">
        <f>[2]Sheet0!I23</f>
        <v/>
      </c>
      <c r="K93" s="29" t="str">
        <f>[2]Sheet0!J23</f>
        <v/>
      </c>
      <c r="L93" s="284"/>
      <c r="M93" s="285"/>
      <c r="N93" s="286"/>
      <c r="O93" s="29">
        <f>[2]Sheet0!N23</f>
        <v>12811.27</v>
      </c>
      <c r="P93" s="29"/>
      <c r="Q93" s="29"/>
      <c r="R93" s="29"/>
      <c r="S93" s="120">
        <f>SUM(C93:R93)</f>
        <v>394999.06000000006</v>
      </c>
      <c r="T93" s="31">
        <f>[2]Sheet0!P23</f>
        <v>-103546.79</v>
      </c>
    </row>
    <row r="94" spans="1:20" ht="27" customHeight="1" x14ac:dyDescent="0.2">
      <c r="A94" s="198" t="s">
        <v>171</v>
      </c>
      <c r="B94" s="199"/>
      <c r="C94" s="121">
        <f>SUM(C76:C93)</f>
        <v>-483993.11</v>
      </c>
      <c r="D94" s="121">
        <f t="shared" ref="D94:K94" si="7">SUM(D76:D93)</f>
        <v>25772232.859999999</v>
      </c>
      <c r="E94" s="122">
        <f t="shared" si="7"/>
        <v>1055199.53</v>
      </c>
      <c r="F94" s="121">
        <f t="shared" si="7"/>
        <v>1293474.7600000002</v>
      </c>
      <c r="G94" s="121">
        <f t="shared" si="7"/>
        <v>2227645.8199999998</v>
      </c>
      <c r="H94" s="121">
        <f t="shared" si="7"/>
        <v>0</v>
      </c>
      <c r="I94" s="121">
        <f t="shared" si="7"/>
        <v>0</v>
      </c>
      <c r="J94" s="121">
        <f t="shared" si="7"/>
        <v>2362013.89</v>
      </c>
      <c r="K94" s="121">
        <f t="shared" si="7"/>
        <v>0</v>
      </c>
      <c r="L94" s="287">
        <f>L90+M90</f>
        <v>15751311.890000001</v>
      </c>
      <c r="M94" s="288"/>
      <c r="N94" s="121">
        <f>N90</f>
        <v>11.3</v>
      </c>
      <c r="O94" s="121">
        <f>SUM(O74:O93)</f>
        <v>2308401.6700000004</v>
      </c>
      <c r="P94" s="121">
        <f t="shared" ref="P94:T94" si="8">SUM(P74:P93)</f>
        <v>0</v>
      </c>
      <c r="Q94" s="121">
        <f t="shared" si="8"/>
        <v>0</v>
      </c>
      <c r="R94" s="121">
        <f t="shared" si="8"/>
        <v>0</v>
      </c>
      <c r="S94" s="121">
        <f t="shared" si="8"/>
        <v>50286298.610000007</v>
      </c>
      <c r="T94" s="121">
        <f t="shared" si="8"/>
        <v>-4301621.05</v>
      </c>
    </row>
    <row r="95" spans="1:20" ht="27" customHeight="1" x14ac:dyDescent="0.2">
      <c r="A95" s="198" t="s">
        <v>172</v>
      </c>
      <c r="B95" s="199"/>
      <c r="C95" s="123">
        <f t="shared" ref="C95:K95" si="9">C94/$C$6</f>
        <v>-11.345680375444221</v>
      </c>
      <c r="D95" s="123">
        <f t="shared" si="9"/>
        <v>604.14809746171943</v>
      </c>
      <c r="E95" s="123">
        <f t="shared" si="9"/>
        <v>24.735799647434995</v>
      </c>
      <c r="F95" s="123">
        <f t="shared" si="9"/>
        <v>30.321405196583125</v>
      </c>
      <c r="G95" s="123">
        <f t="shared" si="9"/>
        <v>52.220076982943723</v>
      </c>
      <c r="H95" s="123">
        <f t="shared" si="9"/>
        <v>0</v>
      </c>
      <c r="I95" s="123">
        <f t="shared" si="9"/>
        <v>0</v>
      </c>
      <c r="J95" s="123">
        <f t="shared" si="9"/>
        <v>55.369909373915817</v>
      </c>
      <c r="K95" s="123">
        <f t="shared" si="9"/>
        <v>0</v>
      </c>
      <c r="L95" s="289">
        <f>L94/$C$6</f>
        <v>369.23945094564311</v>
      </c>
      <c r="M95" s="290"/>
      <c r="N95" s="123">
        <f t="shared" ref="N95:T95" si="10">N94/$C$6</f>
        <v>2.6489258957120221E-4</v>
      </c>
      <c r="O95" s="123">
        <f t="shared" si="10"/>
        <v>54.113141251043167</v>
      </c>
      <c r="P95" s="123">
        <f t="shared" si="10"/>
        <v>0</v>
      </c>
      <c r="Q95" s="123">
        <f t="shared" si="10"/>
        <v>0</v>
      </c>
      <c r="R95" s="123">
        <f t="shared" si="10"/>
        <v>0</v>
      </c>
      <c r="S95" s="123">
        <f t="shared" si="10"/>
        <v>1178.8024653764289</v>
      </c>
      <c r="T95" s="123">
        <f t="shared" si="10"/>
        <v>-100.83783533526493</v>
      </c>
    </row>
    <row r="96" spans="1:20" x14ac:dyDescent="0.2">
      <c r="A96" s="294" t="s">
        <v>173</v>
      </c>
      <c r="B96" s="295"/>
      <c r="C96" s="295"/>
      <c r="D96" s="295"/>
      <c r="E96" s="295"/>
      <c r="F96" s="295"/>
      <c r="G96" s="295"/>
      <c r="H96" s="295"/>
      <c r="I96" s="295"/>
      <c r="J96" s="295"/>
      <c r="K96" s="295"/>
      <c r="L96" s="295"/>
      <c r="M96" s="295"/>
      <c r="N96" s="295"/>
      <c r="O96" s="295"/>
      <c r="P96" s="295"/>
      <c r="Q96" s="296"/>
      <c r="R96" s="296"/>
      <c r="S96" s="296"/>
      <c r="T96" s="297"/>
    </row>
    <row r="97" spans="1:47" ht="12.75" customHeight="1" x14ac:dyDescent="0.2">
      <c r="A97" s="298" t="s">
        <v>174</v>
      </c>
      <c r="B97" s="298"/>
      <c r="C97" s="298"/>
      <c r="D97" s="298"/>
      <c r="E97" s="298"/>
      <c r="F97" s="298"/>
      <c r="G97" s="298"/>
      <c r="H97" s="298"/>
      <c r="I97" s="298"/>
      <c r="J97" s="298"/>
      <c r="K97" s="298"/>
      <c r="L97" s="298"/>
      <c r="M97" s="298"/>
      <c r="N97" s="298"/>
      <c r="O97" s="298"/>
      <c r="P97" s="298"/>
      <c r="Q97" s="299"/>
      <c r="R97" s="300"/>
      <c r="S97" s="301"/>
      <c r="T97" s="124" t="s">
        <v>175</v>
      </c>
    </row>
    <row r="98" spans="1:47" ht="14.25" x14ac:dyDescent="0.2">
      <c r="A98" s="125" t="s">
        <v>176</v>
      </c>
      <c r="B98" s="125"/>
      <c r="C98" s="125"/>
      <c r="D98" s="126"/>
      <c r="E98" s="126"/>
      <c r="F98" s="125"/>
      <c r="G98" s="125"/>
      <c r="H98" s="125"/>
      <c r="I98" s="125"/>
      <c r="J98" s="125"/>
      <c r="K98" s="125"/>
      <c r="L98" s="125"/>
      <c r="M98" s="125"/>
      <c r="N98" s="125"/>
      <c r="O98" s="126"/>
      <c r="P98" s="126"/>
      <c r="Q98" s="305"/>
      <c r="R98" s="306"/>
      <c r="S98" s="307"/>
      <c r="T98" s="127" t="s">
        <v>177</v>
      </c>
    </row>
    <row r="99" spans="1:47" ht="13.15" customHeight="1" x14ac:dyDescent="0.2">
      <c r="A99" s="125" t="s">
        <v>178</v>
      </c>
      <c r="B99" s="125"/>
      <c r="C99" s="125"/>
      <c r="D99" s="126"/>
      <c r="E99" s="126"/>
      <c r="F99" s="125"/>
      <c r="G99" s="125"/>
      <c r="H99" s="125"/>
      <c r="I99" s="125"/>
      <c r="J99" s="125"/>
      <c r="K99" s="125"/>
      <c r="L99" s="125"/>
      <c r="M99" s="125"/>
      <c r="N99" s="125"/>
      <c r="O99" s="126"/>
      <c r="P99" s="126"/>
      <c r="Q99" s="128"/>
      <c r="R99" s="128"/>
      <c r="S99" s="129"/>
      <c r="T99" s="130"/>
    </row>
    <row r="100" spans="1:47" s="132" customFormat="1" ht="57.75" customHeight="1" x14ac:dyDescent="0.2">
      <c r="A100" s="253" t="s">
        <v>179</v>
      </c>
      <c r="B100" s="253"/>
      <c r="C100" s="253"/>
      <c r="D100" s="253"/>
      <c r="E100" s="253"/>
      <c r="F100" s="253"/>
      <c r="G100" s="253"/>
      <c r="H100" s="253"/>
      <c r="I100" s="253"/>
      <c r="J100" s="253"/>
      <c r="K100" s="253"/>
      <c r="L100" s="253"/>
      <c r="M100" s="253"/>
      <c r="N100" s="253"/>
      <c r="O100" s="253"/>
      <c r="P100" s="253"/>
      <c r="Q100" s="253"/>
      <c r="R100" s="253"/>
      <c r="S100" s="253"/>
      <c r="T100" s="253"/>
      <c r="U100" s="131"/>
      <c r="V100" s="131"/>
      <c r="W100" s="131"/>
      <c r="X100" s="131"/>
      <c r="Y100" s="131"/>
      <c r="Z100" s="131"/>
      <c r="AA100" s="131"/>
      <c r="AB100" s="131"/>
      <c r="AC100" s="131"/>
      <c r="AD100" s="131"/>
      <c r="AE100" s="131"/>
      <c r="AF100" s="131"/>
      <c r="AG100" s="131"/>
      <c r="AH100" s="131"/>
      <c r="AI100" s="131"/>
      <c r="AJ100" s="131"/>
      <c r="AK100" s="131"/>
      <c r="AL100" s="131"/>
      <c r="AM100" s="131"/>
      <c r="AN100" s="131"/>
      <c r="AO100" s="131"/>
      <c r="AP100" s="131"/>
      <c r="AQ100" s="131"/>
      <c r="AR100" s="131"/>
      <c r="AS100" s="131"/>
      <c r="AT100" s="131"/>
      <c r="AU100" s="131"/>
    </row>
    <row r="101" spans="1:47" ht="0.75" customHeight="1" x14ac:dyDescent="0.2">
      <c r="A101" s="254"/>
      <c r="B101" s="254"/>
      <c r="C101" s="254"/>
      <c r="D101" s="254"/>
      <c r="E101" s="254"/>
      <c r="F101" s="254"/>
      <c r="G101" s="254"/>
      <c r="H101" s="254"/>
      <c r="I101" s="254"/>
      <c r="J101" s="254"/>
      <c r="K101" s="254"/>
      <c r="L101" s="254"/>
      <c r="M101" s="254"/>
      <c r="N101" s="254"/>
      <c r="O101" s="254"/>
      <c r="P101" s="254"/>
      <c r="Q101" s="254"/>
      <c r="R101" s="254"/>
      <c r="S101" s="254"/>
      <c r="T101" s="254"/>
    </row>
    <row r="102" spans="1:47" ht="35.25" customHeight="1" x14ac:dyDescent="0.2">
      <c r="A102" s="255" t="s">
        <v>180</v>
      </c>
      <c r="B102" s="256"/>
      <c r="C102" s="183" t="s">
        <v>141</v>
      </c>
      <c r="D102" s="183" t="s">
        <v>142</v>
      </c>
      <c r="E102" s="262" t="s">
        <v>143</v>
      </c>
      <c r="F102" s="263"/>
      <c r="G102" s="266" t="s">
        <v>144</v>
      </c>
      <c r="H102" s="266"/>
      <c r="I102" s="266"/>
      <c r="J102" s="266"/>
      <c r="K102" s="266"/>
      <c r="L102" s="266"/>
      <c r="M102" s="266"/>
      <c r="N102" s="266"/>
      <c r="O102" s="262" t="s">
        <v>145</v>
      </c>
      <c r="P102" s="266"/>
      <c r="Q102" s="266"/>
      <c r="R102" s="263"/>
      <c r="S102" s="268" t="s">
        <v>146</v>
      </c>
      <c r="T102" s="263" t="s">
        <v>147</v>
      </c>
    </row>
    <row r="103" spans="1:47" x14ac:dyDescent="0.2">
      <c r="A103" s="257"/>
      <c r="B103" s="258"/>
      <c r="C103" s="184"/>
      <c r="D103" s="261"/>
      <c r="E103" s="264"/>
      <c r="F103" s="265"/>
      <c r="G103" s="267"/>
      <c r="H103" s="267"/>
      <c r="I103" s="267"/>
      <c r="J103" s="267"/>
      <c r="K103" s="267"/>
      <c r="L103" s="267"/>
      <c r="M103" s="267"/>
      <c r="N103" s="267"/>
      <c r="O103" s="264"/>
      <c r="P103" s="267"/>
      <c r="Q103" s="267"/>
      <c r="R103" s="265"/>
      <c r="S103" s="269"/>
      <c r="T103" s="265"/>
    </row>
    <row r="104" spans="1:47" ht="26.65" customHeight="1" x14ac:dyDescent="0.2">
      <c r="A104" s="259"/>
      <c r="B104" s="260"/>
      <c r="C104" s="184"/>
      <c r="D104" s="291" t="s">
        <v>148</v>
      </c>
      <c r="E104" s="292"/>
      <c r="F104" s="293"/>
      <c r="G104" s="291" t="s">
        <v>149</v>
      </c>
      <c r="H104" s="292"/>
      <c r="I104" s="292"/>
      <c r="J104" s="292"/>
      <c r="K104" s="292"/>
      <c r="L104" s="292"/>
      <c r="M104" s="292"/>
      <c r="N104" s="293"/>
      <c r="O104" s="291" t="s">
        <v>150</v>
      </c>
      <c r="P104" s="292"/>
      <c r="Q104" s="292"/>
      <c r="R104" s="293"/>
      <c r="S104" s="269"/>
      <c r="T104" s="263" t="s">
        <v>151</v>
      </c>
    </row>
    <row r="105" spans="1:47" ht="25.5" customHeight="1" x14ac:dyDescent="0.2">
      <c r="A105" s="116" t="s">
        <v>99</v>
      </c>
      <c r="B105" s="117"/>
      <c r="C105" s="185"/>
      <c r="D105" s="118" t="s">
        <v>152</v>
      </c>
      <c r="E105" s="118" t="s">
        <v>153</v>
      </c>
      <c r="F105" s="118" t="s">
        <v>154</v>
      </c>
      <c r="G105" s="118" t="s">
        <v>155</v>
      </c>
      <c r="H105" s="118" t="s">
        <v>156</v>
      </c>
      <c r="I105" s="118" t="s">
        <v>157</v>
      </c>
      <c r="J105" s="118" t="s">
        <v>158</v>
      </c>
      <c r="K105" s="118" t="s">
        <v>159</v>
      </c>
      <c r="L105" s="291" t="s">
        <v>160</v>
      </c>
      <c r="M105" s="293"/>
      <c r="N105" s="118" t="s">
        <v>161</v>
      </c>
      <c r="O105" s="118" t="s">
        <v>162</v>
      </c>
      <c r="P105" s="118" t="s">
        <v>163</v>
      </c>
      <c r="Q105" s="118" t="s">
        <v>164</v>
      </c>
      <c r="R105" s="118" t="s">
        <v>165</v>
      </c>
      <c r="S105" s="270"/>
      <c r="T105" s="265"/>
    </row>
    <row r="106" spans="1:47" ht="29.65" customHeight="1" x14ac:dyDescent="0.2">
      <c r="A106" s="119">
        <v>0.1</v>
      </c>
      <c r="B106" s="110" t="s">
        <v>117</v>
      </c>
      <c r="C106" s="272"/>
      <c r="D106" s="273"/>
      <c r="E106" s="273"/>
      <c r="F106" s="273"/>
      <c r="G106" s="273"/>
      <c r="H106" s="273"/>
      <c r="I106" s="273"/>
      <c r="J106" s="273"/>
      <c r="K106" s="273"/>
      <c r="L106" s="273"/>
      <c r="M106" s="273"/>
      <c r="N106" s="274"/>
      <c r="O106" s="33"/>
      <c r="P106" s="33"/>
      <c r="Q106" s="33"/>
      <c r="R106" s="33"/>
      <c r="S106" s="133">
        <f>SUM(C106:R106)</f>
        <v>0</v>
      </c>
      <c r="T106" s="34"/>
    </row>
    <row r="107" spans="1:47" ht="29.25" customHeight="1" x14ac:dyDescent="0.2">
      <c r="A107" s="109">
        <v>0.2</v>
      </c>
      <c r="B107" s="110" t="s">
        <v>118</v>
      </c>
      <c r="C107" s="275"/>
      <c r="D107" s="276"/>
      <c r="E107" s="276"/>
      <c r="F107" s="276"/>
      <c r="G107" s="276"/>
      <c r="H107" s="276"/>
      <c r="I107" s="276"/>
      <c r="J107" s="276"/>
      <c r="K107" s="276"/>
      <c r="L107" s="276"/>
      <c r="M107" s="276"/>
      <c r="N107" s="277"/>
      <c r="O107" s="33"/>
      <c r="P107" s="33"/>
      <c r="Q107" s="33"/>
      <c r="R107" s="33"/>
      <c r="S107" s="133">
        <f t="shared" ref="S107:S124" si="11">SUM(C107:R107)</f>
        <v>0</v>
      </c>
      <c r="T107" s="33"/>
    </row>
    <row r="108" spans="1:47" ht="33" customHeight="1" x14ac:dyDescent="0.2">
      <c r="A108" s="109">
        <v>0.3</v>
      </c>
      <c r="B108" s="110" t="s">
        <v>119</v>
      </c>
      <c r="C108" s="29"/>
      <c r="D108" s="29"/>
      <c r="E108" s="30"/>
      <c r="F108" s="29"/>
      <c r="G108" s="29"/>
      <c r="H108" s="32"/>
      <c r="I108" s="32"/>
      <c r="J108" s="32"/>
      <c r="K108" s="32"/>
      <c r="L108" s="278"/>
      <c r="M108" s="279"/>
      <c r="N108" s="280"/>
      <c r="O108" s="29"/>
      <c r="P108" s="29"/>
      <c r="Q108" s="29"/>
      <c r="R108" s="29"/>
      <c r="S108" s="120">
        <f t="shared" si="11"/>
        <v>0</v>
      </c>
      <c r="T108" s="29"/>
    </row>
    <row r="109" spans="1:47" ht="33" customHeight="1" x14ac:dyDescent="0.2">
      <c r="A109" s="109">
        <v>0.4</v>
      </c>
      <c r="B109" s="110" t="s">
        <v>120</v>
      </c>
      <c r="C109" s="29"/>
      <c r="D109" s="29"/>
      <c r="E109" s="30"/>
      <c r="F109" s="29"/>
      <c r="G109" s="32"/>
      <c r="H109" s="32"/>
      <c r="I109" s="32"/>
      <c r="J109" s="32"/>
      <c r="K109" s="32"/>
      <c r="L109" s="281"/>
      <c r="M109" s="282"/>
      <c r="N109" s="283"/>
      <c r="O109" s="29"/>
      <c r="P109" s="29"/>
      <c r="Q109" s="29"/>
      <c r="R109" s="29"/>
      <c r="S109" s="120">
        <f t="shared" si="11"/>
        <v>0</v>
      </c>
      <c r="T109" s="32"/>
    </row>
    <row r="110" spans="1:47" ht="33.4" customHeight="1" x14ac:dyDescent="0.2">
      <c r="A110" s="109">
        <v>0.5</v>
      </c>
      <c r="B110" s="110" t="s">
        <v>166</v>
      </c>
      <c r="C110" s="29"/>
      <c r="D110" s="29"/>
      <c r="E110" s="30"/>
      <c r="F110" s="29"/>
      <c r="G110" s="32"/>
      <c r="H110" s="32"/>
      <c r="I110" s="32"/>
      <c r="J110" s="32"/>
      <c r="K110" s="32"/>
      <c r="L110" s="281"/>
      <c r="M110" s="282"/>
      <c r="N110" s="283"/>
      <c r="O110" s="29"/>
      <c r="P110" s="29"/>
      <c r="Q110" s="29"/>
      <c r="R110" s="29"/>
      <c r="S110" s="120">
        <f t="shared" si="11"/>
        <v>0</v>
      </c>
      <c r="T110" s="32"/>
    </row>
    <row r="111" spans="1:47" ht="29.65" customHeight="1" x14ac:dyDescent="0.2">
      <c r="A111" s="109">
        <v>1</v>
      </c>
      <c r="B111" s="110" t="s">
        <v>121</v>
      </c>
      <c r="C111" s="29">
        <f>[3]Sheet0!B9</f>
        <v>0</v>
      </c>
      <c r="D111" s="29">
        <f>[3]Sheet0!C9</f>
        <v>13293855.75</v>
      </c>
      <c r="E111" s="30">
        <f>[3]Sheet0!D9</f>
        <v>604986.26</v>
      </c>
      <c r="F111" s="29">
        <f>[3]Sheet0!E9</f>
        <v>643731.81999999995</v>
      </c>
      <c r="G111" s="32" t="str">
        <f>[3]Sheet0!F9</f>
        <v/>
      </c>
      <c r="H111" s="32" t="str">
        <f>[3]Sheet0!G9</f>
        <v/>
      </c>
      <c r="I111" s="32">
        <f>[3]Sheet0!H9</f>
        <v>0</v>
      </c>
      <c r="J111" s="32" t="str">
        <f>[3]Sheet0!I9</f>
        <v/>
      </c>
      <c r="K111" s="32" t="str">
        <f>[3]Sheet0!J9</f>
        <v/>
      </c>
      <c r="L111" s="281"/>
      <c r="M111" s="282"/>
      <c r="N111" s="283"/>
      <c r="O111" s="29">
        <f>[4]Sheet0!N9</f>
        <v>1124962.6000000001</v>
      </c>
      <c r="P111" s="29"/>
      <c r="Q111" s="29"/>
      <c r="R111" s="29"/>
      <c r="S111" s="120">
        <f t="shared" si="11"/>
        <v>15667536.43</v>
      </c>
      <c r="T111" s="32">
        <f>[4]Sheet0!P9</f>
        <v>-2103182.64</v>
      </c>
    </row>
    <row r="112" spans="1:47" ht="34.9" customHeight="1" x14ac:dyDescent="0.2">
      <c r="A112" s="109">
        <v>2.1</v>
      </c>
      <c r="B112" s="110" t="s">
        <v>122</v>
      </c>
      <c r="C112" s="29">
        <f>[3]Sheet0!B10</f>
        <v>0</v>
      </c>
      <c r="D112" s="29">
        <f>[3]Sheet0!C10</f>
        <v>554592.66</v>
      </c>
      <c r="E112" s="29">
        <f>[3]Sheet0!D10</f>
        <v>30764.5</v>
      </c>
      <c r="F112" s="29">
        <f>[3]Sheet0!E10</f>
        <v>25114.93</v>
      </c>
      <c r="G112" s="29" t="str">
        <f>[3]Sheet0!F10</f>
        <v/>
      </c>
      <c r="H112" s="32" t="str">
        <f>[3]Sheet0!G10</f>
        <v/>
      </c>
      <c r="I112" s="32">
        <f>[3]Sheet0!H10</f>
        <v>0</v>
      </c>
      <c r="J112" s="32" t="str">
        <f>[3]Sheet0!I10</f>
        <v/>
      </c>
      <c r="K112" s="32" t="str">
        <f>[3]Sheet0!J10</f>
        <v/>
      </c>
      <c r="L112" s="281"/>
      <c r="M112" s="282"/>
      <c r="N112" s="283"/>
      <c r="O112" s="29">
        <f>[4]Sheet0!N10</f>
        <v>42516.160000000003</v>
      </c>
      <c r="P112" s="29"/>
      <c r="Q112" s="29"/>
      <c r="R112" s="29"/>
      <c r="S112" s="120">
        <f t="shared" si="11"/>
        <v>652988.25000000012</v>
      </c>
      <c r="T112" s="29">
        <f>[4]Sheet0!P10</f>
        <v>-86979.6</v>
      </c>
    </row>
    <row r="113" spans="1:20" ht="28.9" customHeight="1" x14ac:dyDescent="0.2">
      <c r="A113" s="109">
        <v>2.2000000000000002</v>
      </c>
      <c r="B113" s="110" t="s">
        <v>123</v>
      </c>
      <c r="C113" s="29">
        <f>[3]Sheet0!B11</f>
        <v>-166682.85999999999</v>
      </c>
      <c r="D113" s="29">
        <f>[3]Sheet0!C11</f>
        <v>4538317.13</v>
      </c>
      <c r="E113" s="30">
        <f>[3]Sheet0!D11</f>
        <v>241516.39</v>
      </c>
      <c r="F113" s="29">
        <f>[3]Sheet0!E11</f>
        <v>237438.8</v>
      </c>
      <c r="G113" s="29" t="str">
        <f>[3]Sheet0!F11</f>
        <v/>
      </c>
      <c r="H113" s="32" t="str">
        <f>[3]Sheet0!G11</f>
        <v/>
      </c>
      <c r="I113" s="32">
        <f>[3]Sheet0!H11</f>
        <v>0</v>
      </c>
      <c r="J113" s="32">
        <f>[3]Sheet0!I11</f>
        <v>901213.84</v>
      </c>
      <c r="K113" s="32">
        <f>[3]Sheet0!J11</f>
        <v>0</v>
      </c>
      <c r="L113" s="281"/>
      <c r="M113" s="282"/>
      <c r="N113" s="283"/>
      <c r="O113" s="29">
        <f>[4]Sheet0!N11</f>
        <v>495177.58</v>
      </c>
      <c r="P113" s="29"/>
      <c r="Q113" s="29"/>
      <c r="R113" s="29"/>
      <c r="S113" s="120">
        <f t="shared" si="11"/>
        <v>6246980.879999999</v>
      </c>
      <c r="T113" s="29">
        <f>[4]Sheet0!P11</f>
        <v>-731286.14</v>
      </c>
    </row>
    <row r="114" spans="1:20" ht="31.9" customHeight="1" x14ac:dyDescent="0.2">
      <c r="A114" s="109">
        <v>2.2999999999999998</v>
      </c>
      <c r="B114" s="110" t="s">
        <v>124</v>
      </c>
      <c r="C114" s="29">
        <f>[3]Sheet0!B12</f>
        <v>-117789.17</v>
      </c>
      <c r="D114" s="29">
        <f>[3]Sheet0!C12</f>
        <v>1652653.63</v>
      </c>
      <c r="E114" s="30">
        <f>[3]Sheet0!D12</f>
        <v>54124.86</v>
      </c>
      <c r="F114" s="29">
        <f>[3]Sheet0!E12</f>
        <v>139597.25</v>
      </c>
      <c r="G114" s="29" t="str">
        <f>[3]Sheet0!F12</f>
        <v/>
      </c>
      <c r="H114" s="32" t="str">
        <f>[3]Sheet0!G12</f>
        <v/>
      </c>
      <c r="I114" s="32">
        <f>[3]Sheet0!H12</f>
        <v>0</v>
      </c>
      <c r="J114" s="32">
        <f>[3]Sheet0!I12</f>
        <v>22271.58</v>
      </c>
      <c r="K114" s="32">
        <f>[3]Sheet0!J12</f>
        <v>0</v>
      </c>
      <c r="L114" s="281"/>
      <c r="M114" s="282"/>
      <c r="N114" s="283"/>
      <c r="O114" s="29">
        <f>[4]Sheet0!N12</f>
        <v>202908.95</v>
      </c>
      <c r="P114" s="29"/>
      <c r="Q114" s="29"/>
      <c r="R114" s="29"/>
      <c r="S114" s="120">
        <f t="shared" si="11"/>
        <v>1953767.1</v>
      </c>
      <c r="T114" s="29">
        <f>[4]Sheet0!P12</f>
        <v>-207385.05</v>
      </c>
    </row>
    <row r="115" spans="1:20" ht="33" customHeight="1" x14ac:dyDescent="0.2">
      <c r="A115" s="109">
        <v>2.4</v>
      </c>
      <c r="B115" s="110" t="s">
        <v>125</v>
      </c>
      <c r="C115" s="29">
        <f>[3]Sheet0!B13</f>
        <v>0</v>
      </c>
      <c r="D115" s="29">
        <f>[3]Sheet0!C13</f>
        <v>177432.51</v>
      </c>
      <c r="E115" s="30">
        <f>[3]Sheet0!D13</f>
        <v>9991.89</v>
      </c>
      <c r="F115" s="29">
        <f>[3]Sheet0!E13</f>
        <v>8051.57</v>
      </c>
      <c r="G115" s="29" t="str">
        <f>[3]Sheet0!F13</f>
        <v/>
      </c>
      <c r="H115" s="32" t="str">
        <f>[3]Sheet0!G13</f>
        <v/>
      </c>
      <c r="I115" s="32">
        <f>[3]Sheet0!H13</f>
        <v>0</v>
      </c>
      <c r="J115" s="32" t="str">
        <f>[3]Sheet0!I13</f>
        <v/>
      </c>
      <c r="K115" s="32" t="str">
        <f>[3]Sheet0!J13</f>
        <v/>
      </c>
      <c r="L115" s="281"/>
      <c r="M115" s="282"/>
      <c r="N115" s="283"/>
      <c r="O115" s="29">
        <f>[4]Sheet0!N13</f>
        <v>13864.84</v>
      </c>
      <c r="P115" s="29"/>
      <c r="Q115" s="29"/>
      <c r="R115" s="29"/>
      <c r="S115" s="120">
        <f t="shared" si="11"/>
        <v>209340.81000000003</v>
      </c>
      <c r="T115" s="29">
        <f>[4]Sheet0!P13</f>
        <v>-28202.13</v>
      </c>
    </row>
    <row r="116" spans="1:20" ht="34.15" customHeight="1" x14ac:dyDescent="0.2">
      <c r="A116" s="109">
        <v>2.5</v>
      </c>
      <c r="B116" s="110" t="s">
        <v>126</v>
      </c>
      <c r="C116" s="29">
        <f>[3]Sheet0!B14</f>
        <v>-8212.8700000000008</v>
      </c>
      <c r="D116" s="29">
        <f>[3]Sheet0!C14</f>
        <v>2409300.4500000002</v>
      </c>
      <c r="E116" s="30">
        <f>[3]Sheet0!D14</f>
        <v>36951.589999999997</v>
      </c>
      <c r="F116" s="29">
        <f>[3]Sheet0!E14</f>
        <v>154937.48000000001</v>
      </c>
      <c r="G116" s="29" t="str">
        <f>[3]Sheet0!F14</f>
        <v/>
      </c>
      <c r="H116" s="32" t="str">
        <f>[3]Sheet0!G14</f>
        <v/>
      </c>
      <c r="I116" s="32">
        <f>[3]Sheet0!H14</f>
        <v>0</v>
      </c>
      <c r="J116" s="32" t="str">
        <f>[3]Sheet0!I14</f>
        <v/>
      </c>
      <c r="K116" s="32" t="str">
        <f>[3]Sheet0!J14</f>
        <v/>
      </c>
      <c r="L116" s="281"/>
      <c r="M116" s="282"/>
      <c r="N116" s="283"/>
      <c r="O116" s="29">
        <f>[4]Sheet0!N14</f>
        <v>63866.559999999998</v>
      </c>
      <c r="P116" s="29"/>
      <c r="Q116" s="29"/>
      <c r="R116" s="29"/>
      <c r="S116" s="120">
        <f t="shared" si="11"/>
        <v>2656843.21</v>
      </c>
      <c r="T116" s="29">
        <f>[4]Sheet0!P14</f>
        <v>-142825.45000000001</v>
      </c>
    </row>
    <row r="117" spans="1:20" ht="30.4" customHeight="1" x14ac:dyDescent="0.2">
      <c r="A117" s="109">
        <v>2.6</v>
      </c>
      <c r="B117" s="110" t="s">
        <v>127</v>
      </c>
      <c r="C117" s="29">
        <f>[3]Sheet0!B15</f>
        <v>-140462.07999999999</v>
      </c>
      <c r="D117" s="29">
        <f>[3]Sheet0!C15</f>
        <v>1183134.31</v>
      </c>
      <c r="E117" s="30">
        <f>[3]Sheet0!D15</f>
        <v>2216.17</v>
      </c>
      <c r="F117" s="29">
        <f>[3]Sheet0!E15</f>
        <v>0</v>
      </c>
      <c r="G117" s="29" t="str">
        <f>[3]Sheet0!F15</f>
        <v/>
      </c>
      <c r="H117" s="32" t="str">
        <f>[3]Sheet0!G15</f>
        <v/>
      </c>
      <c r="I117" s="32">
        <f>[3]Sheet0!H15</f>
        <v>0</v>
      </c>
      <c r="J117" s="32">
        <f>[3]Sheet0!I15</f>
        <v>250069.9</v>
      </c>
      <c r="K117" s="32">
        <f>[3]Sheet0!J15</f>
        <v>0</v>
      </c>
      <c r="L117" s="281"/>
      <c r="M117" s="282"/>
      <c r="N117" s="283"/>
      <c r="O117" s="29">
        <f>[4]Sheet0!N15</f>
        <v>153348.93</v>
      </c>
      <c r="P117" s="29"/>
      <c r="Q117" s="29"/>
      <c r="R117" s="29"/>
      <c r="S117" s="120">
        <f t="shared" si="11"/>
        <v>1448307.23</v>
      </c>
      <c r="T117" s="29">
        <f>[4]Sheet0!P15</f>
        <v>-88608.16</v>
      </c>
    </row>
    <row r="118" spans="1:20" ht="32.65" customHeight="1" x14ac:dyDescent="0.2">
      <c r="A118" s="109">
        <v>2.7</v>
      </c>
      <c r="B118" s="110" t="s">
        <v>128</v>
      </c>
      <c r="C118" s="29">
        <f>[3]Sheet0!B16</f>
        <v>0</v>
      </c>
      <c r="D118" s="29">
        <f>[3]Sheet0!C16</f>
        <v>934993.12</v>
      </c>
      <c r="E118" s="30">
        <f>[3]Sheet0!D16</f>
        <v>42005.23</v>
      </c>
      <c r="F118" s="29">
        <f>[3]Sheet0!E16</f>
        <v>54456.52</v>
      </c>
      <c r="G118" s="29" t="str">
        <f>[3]Sheet0!F16</f>
        <v/>
      </c>
      <c r="H118" s="32" t="str">
        <f>[3]Sheet0!G16</f>
        <v/>
      </c>
      <c r="I118" s="32">
        <f>[3]Sheet0!H16</f>
        <v>0</v>
      </c>
      <c r="J118" s="32" t="str">
        <f>[3]Sheet0!I16</f>
        <v/>
      </c>
      <c r="K118" s="32" t="str">
        <f>[3]Sheet0!J16</f>
        <v/>
      </c>
      <c r="L118" s="281"/>
      <c r="M118" s="282"/>
      <c r="N118" s="283"/>
      <c r="O118" s="29">
        <f>[4]Sheet0!N16</f>
        <v>63282.58</v>
      </c>
      <c r="P118" s="29"/>
      <c r="Q118" s="29"/>
      <c r="R118" s="29"/>
      <c r="S118" s="120">
        <f t="shared" si="11"/>
        <v>1094737.45</v>
      </c>
      <c r="T118" s="29">
        <f>[4]Sheet0!P16</f>
        <v>-133729.01999999999</v>
      </c>
    </row>
    <row r="119" spans="1:20" ht="31.5" customHeight="1" x14ac:dyDescent="0.2">
      <c r="A119" s="109">
        <v>2.8</v>
      </c>
      <c r="B119" s="110" t="s">
        <v>129</v>
      </c>
      <c r="C119" s="29">
        <f>[3]Sheet0!B17</f>
        <v>-48398.99</v>
      </c>
      <c r="D119" s="29">
        <f>[3]Sheet0!C17</f>
        <v>21712.58</v>
      </c>
      <c r="E119" s="30">
        <f>[3]Sheet0!D17</f>
        <v>131.41999999999999</v>
      </c>
      <c r="F119" s="29">
        <f>[3]Sheet0!E17</f>
        <v>0</v>
      </c>
      <c r="G119" s="29" t="str">
        <f>[3]Sheet0!F17</f>
        <v/>
      </c>
      <c r="H119" s="32" t="str">
        <f>[3]Sheet0!G17</f>
        <v/>
      </c>
      <c r="I119" s="32">
        <f>[3]Sheet0!H17</f>
        <v>0</v>
      </c>
      <c r="J119" s="32">
        <f>[3]Sheet0!I17</f>
        <v>19175.990000000002</v>
      </c>
      <c r="K119" s="32">
        <f>[3]Sheet0!J17</f>
        <v>0</v>
      </c>
      <c r="L119" s="281"/>
      <c r="M119" s="282"/>
      <c r="N119" s="283"/>
      <c r="O119" s="29">
        <f>[4]Sheet0!N17</f>
        <v>48637.64</v>
      </c>
      <c r="P119" s="29"/>
      <c r="Q119" s="29"/>
      <c r="R119" s="29"/>
      <c r="S119" s="120">
        <f t="shared" si="11"/>
        <v>41258.639999999999</v>
      </c>
      <c r="T119" s="29">
        <f>[4]Sheet0!P17</f>
        <v>-35801.01</v>
      </c>
    </row>
    <row r="120" spans="1:20" ht="38.25" customHeight="1" x14ac:dyDescent="0.2">
      <c r="A120" s="109">
        <v>3</v>
      </c>
      <c r="B120" s="110" t="s">
        <v>130</v>
      </c>
      <c r="C120" s="29">
        <f>[3]Sheet0!B18</f>
        <v>0</v>
      </c>
      <c r="D120" s="29">
        <f>[3]Sheet0!C18</f>
        <v>160740.04999999999</v>
      </c>
      <c r="E120" s="30">
        <f>[3]Sheet0!D18</f>
        <v>303.64999999999998</v>
      </c>
      <c r="F120" s="29">
        <f>[3]Sheet0!E18</f>
        <v>20852.330000000002</v>
      </c>
      <c r="G120" s="29" t="str">
        <f>[3]Sheet0!F18</f>
        <v/>
      </c>
      <c r="H120" s="32" t="str">
        <f>[3]Sheet0!G18</f>
        <v/>
      </c>
      <c r="I120" s="32">
        <f>[3]Sheet0!H18</f>
        <v>0</v>
      </c>
      <c r="J120" s="32">
        <f>[3]Sheet0!I18</f>
        <v>404767.76</v>
      </c>
      <c r="K120" s="32">
        <f>[3]Sheet0!J18</f>
        <v>0</v>
      </c>
      <c r="L120" s="281"/>
      <c r="M120" s="282"/>
      <c r="N120" s="283"/>
      <c r="O120" s="29">
        <f>[4]Sheet0!N18</f>
        <v>43899.31</v>
      </c>
      <c r="P120" s="29"/>
      <c r="Q120" s="29"/>
      <c r="R120" s="29"/>
      <c r="S120" s="120">
        <f t="shared" si="11"/>
        <v>630563.10000000009</v>
      </c>
      <c r="T120" s="29">
        <f>[4]Sheet0!P18</f>
        <v>-99212.13</v>
      </c>
    </row>
    <row r="121" spans="1:20" ht="24.75" customHeight="1" x14ac:dyDescent="0.2">
      <c r="A121" s="109">
        <v>4</v>
      </c>
      <c r="B121" s="110" t="s">
        <v>167</v>
      </c>
      <c r="C121" s="29" t="str">
        <f>[3]Sheet0!B19</f>
        <v/>
      </c>
      <c r="D121" s="29" t="str">
        <f>[3]Sheet0!C19</f>
        <v/>
      </c>
      <c r="E121" s="30" t="str">
        <f>[3]Sheet0!D19</f>
        <v/>
      </c>
      <c r="F121" s="29" t="str">
        <f>[3]Sheet0!E19</f>
        <v/>
      </c>
      <c r="G121" s="29" t="str">
        <f>[3]Sheet0!F19</f>
        <v/>
      </c>
      <c r="H121" s="32" t="str">
        <f>[3]Sheet0!G19</f>
        <v/>
      </c>
      <c r="I121" s="32" t="str">
        <f>[3]Sheet0!H19</f>
        <v/>
      </c>
      <c r="J121" s="32" t="str">
        <f>[3]Sheet0!I19</f>
        <v/>
      </c>
      <c r="K121" s="32" t="str">
        <f>[3]Sheet0!J19</f>
        <v/>
      </c>
      <c r="L121" s="284"/>
      <c r="M121" s="285"/>
      <c r="N121" s="286"/>
      <c r="O121" s="29" t="str">
        <f>[4]Sheet0!N19</f>
        <v/>
      </c>
      <c r="P121" s="29"/>
      <c r="Q121" s="29"/>
      <c r="R121" s="29"/>
      <c r="S121" s="120">
        <f t="shared" si="11"/>
        <v>0</v>
      </c>
      <c r="T121" s="29" t="str">
        <f>[4]Sheet0!P19</f>
        <v/>
      </c>
    </row>
    <row r="122" spans="1:20" x14ac:dyDescent="0.2">
      <c r="A122" s="109">
        <v>5</v>
      </c>
      <c r="B122" s="110" t="s">
        <v>132</v>
      </c>
      <c r="C122" s="29">
        <f>[3]Sheet0!B20</f>
        <v>-2447.14</v>
      </c>
      <c r="D122" s="29">
        <f>[3]Sheet0!C20</f>
        <v>421244.83</v>
      </c>
      <c r="E122" s="30">
        <f>[3]Sheet0!D20</f>
        <v>5663.31</v>
      </c>
      <c r="F122" s="29">
        <f>[3]Sheet0!E20</f>
        <v>9294.06</v>
      </c>
      <c r="G122" s="29">
        <f>[3]Sheet0!F20</f>
        <v>2227645.8199999998</v>
      </c>
      <c r="H122" s="32" t="str">
        <f>[3]Sheet0!G20</f>
        <v/>
      </c>
      <c r="I122" s="32">
        <f>[3]Sheet0!H20</f>
        <v>0</v>
      </c>
      <c r="J122" s="32">
        <f>[3]Sheet0!I20</f>
        <v>501986.23</v>
      </c>
      <c r="K122" s="32">
        <f>[3]Sheet0!J20</f>
        <v>0</v>
      </c>
      <c r="L122" s="29">
        <f>[4]Sheet0!K20</f>
        <v>5226909.3</v>
      </c>
      <c r="M122" s="29">
        <f>[4]Sheet0!L20</f>
        <v>3292697.34</v>
      </c>
      <c r="N122" s="29">
        <f>[4]Sheet0!M20</f>
        <v>11.3</v>
      </c>
      <c r="O122" s="29">
        <f>[4]Sheet0!N20</f>
        <v>43125.25</v>
      </c>
      <c r="P122" s="29" t="str">
        <f>[4]Sheet0!F9</f>
        <v/>
      </c>
      <c r="Q122" s="29" t="str">
        <f>[4]Sheet0!G9</f>
        <v/>
      </c>
      <c r="R122" s="29">
        <f>[4]Sheet0!H9</f>
        <v>0</v>
      </c>
      <c r="S122" s="120">
        <f>SUM(C122:R122)</f>
        <v>11726130.300000001</v>
      </c>
      <c r="T122" s="29">
        <f>[4]Sheet0!P20</f>
        <v>-71580.06</v>
      </c>
    </row>
    <row r="123" spans="1:20" ht="31.5" customHeight="1" x14ac:dyDescent="0.2">
      <c r="A123" s="109">
        <v>6</v>
      </c>
      <c r="B123" s="110" t="s">
        <v>133</v>
      </c>
      <c r="C123" s="29" t="str">
        <f>[3]Sheet0!B21</f>
        <v/>
      </c>
      <c r="D123" s="29" t="str">
        <f>[3]Sheet0!C21</f>
        <v/>
      </c>
      <c r="E123" s="30" t="str">
        <f>[3]Sheet0!D21</f>
        <v/>
      </c>
      <c r="F123" s="29" t="str">
        <f>[3]Sheet0!E21</f>
        <v/>
      </c>
      <c r="G123" s="29" t="str">
        <f>[3]Sheet0!F21</f>
        <v/>
      </c>
      <c r="H123" s="32" t="str">
        <f>[3]Sheet0!G21</f>
        <v/>
      </c>
      <c r="I123" s="32" t="str">
        <f>[3]Sheet0!H21</f>
        <v/>
      </c>
      <c r="J123" s="32" t="str">
        <f>[3]Sheet0!I21</f>
        <v/>
      </c>
      <c r="K123" s="32" t="str">
        <f>[3]Sheet0!J21</f>
        <v/>
      </c>
      <c r="L123" s="310"/>
      <c r="M123" s="311"/>
      <c r="N123" s="312"/>
      <c r="O123" s="29" t="str">
        <f>[4]Sheet0!N21</f>
        <v/>
      </c>
      <c r="P123" s="29" t="str">
        <f>[4]Sheet0!F10</f>
        <v/>
      </c>
      <c r="Q123" s="29" t="str">
        <f>[4]Sheet0!G10</f>
        <v/>
      </c>
      <c r="R123" s="29">
        <f>[4]Sheet0!H10</f>
        <v>0</v>
      </c>
      <c r="S123" s="120">
        <f t="shared" si="11"/>
        <v>0</v>
      </c>
      <c r="T123" s="29" t="str">
        <f>[4]Sheet0!P21</f>
        <v/>
      </c>
    </row>
    <row r="124" spans="1:20" ht="25.9" customHeight="1" x14ac:dyDescent="0.2">
      <c r="A124" s="109">
        <v>7</v>
      </c>
      <c r="B124" s="110" t="s">
        <v>134</v>
      </c>
      <c r="C124" s="29" t="str">
        <f>[3]Sheet0!B22</f>
        <v/>
      </c>
      <c r="D124" s="29" t="str">
        <f>[3]Sheet0!C22</f>
        <v/>
      </c>
      <c r="E124" s="30" t="str">
        <f>[3]Sheet0!D22</f>
        <v/>
      </c>
      <c r="F124" s="29" t="str">
        <f>[3]Sheet0!E22</f>
        <v/>
      </c>
      <c r="G124" s="29" t="str">
        <f>[3]Sheet0!F22</f>
        <v/>
      </c>
      <c r="H124" s="32" t="str">
        <f>[3]Sheet0!G22</f>
        <v/>
      </c>
      <c r="I124" s="32" t="str">
        <f>[3]Sheet0!H22</f>
        <v/>
      </c>
      <c r="J124" s="32" t="str">
        <f>[3]Sheet0!I22</f>
        <v/>
      </c>
      <c r="K124" s="32" t="str">
        <f>[3]Sheet0!J22</f>
        <v/>
      </c>
      <c r="L124" s="313"/>
      <c r="M124" s="314"/>
      <c r="N124" s="315"/>
      <c r="O124" s="29" t="str">
        <f>[4]Sheet0!N22</f>
        <v/>
      </c>
      <c r="P124" s="29" t="str">
        <f>[4]Sheet0!F11</f>
        <v/>
      </c>
      <c r="Q124" s="29" t="str">
        <f>[4]Sheet0!G11</f>
        <v/>
      </c>
      <c r="R124" s="29">
        <f>[4]Sheet0!H11</f>
        <v>0</v>
      </c>
      <c r="S124" s="120">
        <f t="shared" si="11"/>
        <v>0</v>
      </c>
      <c r="T124" s="29" t="str">
        <f>[4]Sheet0!P22</f>
        <v/>
      </c>
    </row>
    <row r="125" spans="1:20" ht="33" customHeight="1" x14ac:dyDescent="0.2">
      <c r="A125" s="109">
        <v>8</v>
      </c>
      <c r="B125" s="110" t="s">
        <v>135</v>
      </c>
      <c r="C125" s="29">
        <f>[3]Sheet0!B23</f>
        <v>0</v>
      </c>
      <c r="D125" s="29">
        <f>[3]Sheet0!C23</f>
        <v>355643.53</v>
      </c>
      <c r="E125" s="30">
        <f>[3]Sheet0!D23</f>
        <v>26544.26</v>
      </c>
      <c r="F125" s="29">
        <f>[3]Sheet0!E23</f>
        <v>0</v>
      </c>
      <c r="G125" s="29" t="str">
        <f>[3]Sheet0!F23</f>
        <v/>
      </c>
      <c r="H125" s="32" t="str">
        <f>[3]Sheet0!G23</f>
        <v/>
      </c>
      <c r="I125" s="32">
        <f>[3]Sheet0!H23</f>
        <v>0</v>
      </c>
      <c r="J125" s="32" t="str">
        <f>[3]Sheet0!I23</f>
        <v/>
      </c>
      <c r="K125" s="32" t="str">
        <f>[3]Sheet0!J23</f>
        <v/>
      </c>
      <c r="L125" s="316"/>
      <c r="M125" s="317"/>
      <c r="N125" s="318"/>
      <c r="O125" s="29">
        <f>[4]Sheet0!N23</f>
        <v>12811.27</v>
      </c>
      <c r="P125" s="29" t="str">
        <f>[4]Sheet0!F12</f>
        <v/>
      </c>
      <c r="Q125" s="29" t="str">
        <f>[4]Sheet0!G12</f>
        <v/>
      </c>
      <c r="R125" s="29">
        <f>[4]Sheet0!H12</f>
        <v>0</v>
      </c>
      <c r="S125" s="120">
        <f>SUM(C125:R125)</f>
        <v>394999.06000000006</v>
      </c>
      <c r="T125" s="29">
        <f>[4]Sheet0!P23</f>
        <v>-91449.86</v>
      </c>
    </row>
    <row r="126" spans="1:20" ht="37.9" customHeight="1" x14ac:dyDescent="0.2">
      <c r="A126" s="198" t="s">
        <v>171</v>
      </c>
      <c r="B126" s="199"/>
      <c r="C126" s="121">
        <f t="shared" ref="C126:K126" si="12">SUM(C108:C125)</f>
        <v>-483993.11</v>
      </c>
      <c r="D126" s="121">
        <f t="shared" si="12"/>
        <v>25703620.549999997</v>
      </c>
      <c r="E126" s="122">
        <f t="shared" si="12"/>
        <v>1055199.53</v>
      </c>
      <c r="F126" s="121">
        <f t="shared" si="12"/>
        <v>1293474.7600000002</v>
      </c>
      <c r="G126" s="121">
        <f t="shared" si="12"/>
        <v>2227645.8199999998</v>
      </c>
      <c r="H126" s="121">
        <f t="shared" si="12"/>
        <v>0</v>
      </c>
      <c r="I126" s="121">
        <f t="shared" si="12"/>
        <v>0</v>
      </c>
      <c r="J126" s="121">
        <f t="shared" si="12"/>
        <v>2099485.2999999998</v>
      </c>
      <c r="K126" s="121">
        <f t="shared" si="12"/>
        <v>0</v>
      </c>
      <c r="L126" s="287">
        <f>L122+M122</f>
        <v>8519606.6400000006</v>
      </c>
      <c r="M126" s="288"/>
      <c r="N126" s="121">
        <f>N122</f>
        <v>11.3</v>
      </c>
      <c r="O126" s="121">
        <f t="shared" ref="O126:T126" si="13">SUM(O106:O125)</f>
        <v>2308401.6700000004</v>
      </c>
      <c r="P126" s="121">
        <f t="shared" si="13"/>
        <v>0</v>
      </c>
      <c r="Q126" s="121">
        <f t="shared" si="13"/>
        <v>0</v>
      </c>
      <c r="R126" s="121">
        <f t="shared" si="13"/>
        <v>0</v>
      </c>
      <c r="S126" s="121">
        <f t="shared" si="13"/>
        <v>42723452.460000008</v>
      </c>
      <c r="T126" s="121">
        <f t="shared" si="13"/>
        <v>-3820241.25</v>
      </c>
    </row>
    <row r="127" spans="1:20" ht="37.9" customHeight="1" x14ac:dyDescent="0.2">
      <c r="A127" s="198" t="s">
        <v>172</v>
      </c>
      <c r="B127" s="199"/>
      <c r="C127" s="123">
        <f t="shared" ref="C127:K127" si="14">C126/$C$6</f>
        <v>-11.345680375444221</v>
      </c>
      <c r="D127" s="123">
        <f t="shared" si="14"/>
        <v>602.53969989779353</v>
      </c>
      <c r="E127" s="123">
        <f t="shared" si="14"/>
        <v>24.735799647434995</v>
      </c>
      <c r="F127" s="123">
        <f t="shared" si="14"/>
        <v>30.321405196583125</v>
      </c>
      <c r="G127" s="123">
        <f t="shared" si="14"/>
        <v>52.220076982943723</v>
      </c>
      <c r="H127" s="123">
        <f t="shared" si="14"/>
        <v>0</v>
      </c>
      <c r="I127" s="123">
        <f t="shared" si="14"/>
        <v>0</v>
      </c>
      <c r="J127" s="123">
        <f t="shared" si="14"/>
        <v>49.215760874661257</v>
      </c>
      <c r="K127" s="123">
        <f t="shared" si="14"/>
        <v>0</v>
      </c>
      <c r="L127" s="289">
        <f>L126/$C$6</f>
        <v>199.71510309713352</v>
      </c>
      <c r="M127" s="290"/>
      <c r="N127" s="123">
        <f t="shared" ref="N127:T127" si="15">N126/$C$6</f>
        <v>2.6489258957120221E-4</v>
      </c>
      <c r="O127" s="123">
        <f t="shared" si="15"/>
        <v>54.113141251043167</v>
      </c>
      <c r="P127" s="123">
        <f t="shared" si="15"/>
        <v>0</v>
      </c>
      <c r="Q127" s="123">
        <f t="shared" si="15"/>
        <v>0</v>
      </c>
      <c r="R127" s="123">
        <f t="shared" si="15"/>
        <v>0</v>
      </c>
      <c r="S127" s="123">
        <f t="shared" si="15"/>
        <v>1001.515571464739</v>
      </c>
      <c r="T127" s="123">
        <f t="shared" si="15"/>
        <v>-89.553415707896136</v>
      </c>
    </row>
    <row r="128" spans="1:20" x14ac:dyDescent="0.2">
      <c r="A128" s="294" t="s">
        <v>173</v>
      </c>
      <c r="B128" s="295"/>
      <c r="C128" s="295"/>
      <c r="D128" s="295"/>
      <c r="E128" s="295"/>
      <c r="F128" s="295"/>
      <c r="G128" s="295"/>
      <c r="H128" s="295"/>
      <c r="I128" s="295"/>
      <c r="J128" s="295"/>
      <c r="K128" s="295"/>
      <c r="L128" s="295"/>
      <c r="M128" s="295"/>
      <c r="N128" s="295"/>
      <c r="O128" s="295"/>
      <c r="P128" s="295"/>
      <c r="Q128" s="296"/>
      <c r="R128" s="296"/>
      <c r="S128" s="296"/>
      <c r="T128" s="297"/>
    </row>
    <row r="129" spans="1:20" ht="12.75" customHeight="1" x14ac:dyDescent="0.2">
      <c r="A129" s="298" t="s">
        <v>181</v>
      </c>
      <c r="B129" s="298"/>
      <c r="C129" s="298"/>
      <c r="D129" s="298"/>
      <c r="E129" s="298"/>
      <c r="F129" s="298"/>
      <c r="G129" s="298"/>
      <c r="H129" s="298"/>
      <c r="I129" s="298"/>
      <c r="J129" s="298"/>
      <c r="K129" s="298"/>
      <c r="L129" s="298"/>
      <c r="M129" s="298"/>
      <c r="N129" s="298"/>
      <c r="O129" s="298"/>
      <c r="P129" s="298"/>
      <c r="Q129" s="299"/>
      <c r="R129" s="300"/>
      <c r="S129" s="301"/>
      <c r="T129" s="124" t="s">
        <v>175</v>
      </c>
    </row>
    <row r="130" spans="1:20" ht="14.25" x14ac:dyDescent="0.2">
      <c r="A130" s="125" t="s">
        <v>176</v>
      </c>
      <c r="B130" s="125"/>
      <c r="C130" s="125"/>
      <c r="D130" s="126"/>
      <c r="E130" s="126"/>
      <c r="F130" s="125"/>
      <c r="G130" s="125"/>
      <c r="H130" s="125"/>
      <c r="I130" s="125"/>
      <c r="J130" s="125"/>
      <c r="K130" s="125"/>
      <c r="L130" s="125"/>
      <c r="M130" s="125"/>
      <c r="N130" s="125"/>
      <c r="O130" s="126"/>
      <c r="P130" s="126"/>
      <c r="Q130" s="305"/>
      <c r="R130" s="306"/>
      <c r="S130" s="307"/>
      <c r="T130" s="127" t="s">
        <v>177</v>
      </c>
    </row>
    <row r="131" spans="1:20" ht="14.25" x14ac:dyDescent="0.2">
      <c r="A131" s="125" t="s">
        <v>178</v>
      </c>
      <c r="B131" s="125"/>
      <c r="C131" s="125"/>
      <c r="D131" s="126"/>
      <c r="E131" s="126"/>
      <c r="F131" s="125"/>
      <c r="G131" s="125"/>
      <c r="H131" s="125"/>
      <c r="I131" s="125"/>
      <c r="J131" s="125"/>
      <c r="K131" s="125"/>
      <c r="L131" s="125"/>
      <c r="M131" s="125"/>
      <c r="N131" s="125"/>
      <c r="O131" s="126"/>
      <c r="P131" s="126"/>
      <c r="Q131" s="128"/>
      <c r="R131" s="128"/>
      <c r="S131" s="129"/>
      <c r="T131" s="130"/>
    </row>
  </sheetData>
  <sheetProtection algorithmName="SHA-512" hashValue="j6gw06n9gr3KYZFICEGiUrJ/A59jKCOAPYoYBuhahOtYom+1u3ZJk6mBGM4esWdKFUhXfeCpULKunm1/Orjj/Q==" saltValue="O/6RgfkYWhZT/Cn4ZgAKeA==" spinCount="100000" sheet="1" formatCells="0" insertRows="0" deleteRows="0"/>
  <mergeCells count="140">
    <mergeCell ref="A29:B36"/>
    <mergeCell ref="C36:E36"/>
    <mergeCell ref="I16:O16"/>
    <mergeCell ref="E64:G64"/>
    <mergeCell ref="Q130:S130"/>
    <mergeCell ref="A66:B66"/>
    <mergeCell ref="A128:T128"/>
    <mergeCell ref="A129:P129"/>
    <mergeCell ref="Q129:S129"/>
    <mergeCell ref="Q98:S98"/>
    <mergeCell ref="C106:N107"/>
    <mergeCell ref="L108:N121"/>
    <mergeCell ref="L123:N125"/>
    <mergeCell ref="A126:B126"/>
    <mergeCell ref="L126:M126"/>
    <mergeCell ref="A127:B127"/>
    <mergeCell ref="L127:M127"/>
    <mergeCell ref="O102:R103"/>
    <mergeCell ref="S102:S105"/>
    <mergeCell ref="T102:T103"/>
    <mergeCell ref="D104:F104"/>
    <mergeCell ref="G104:N104"/>
    <mergeCell ref="O104:R104"/>
    <mergeCell ref="T104:T105"/>
    <mergeCell ref="L105:M105"/>
    <mergeCell ref="A96:T96"/>
    <mergeCell ref="A97:P97"/>
    <mergeCell ref="Q97:S97"/>
    <mergeCell ref="A100:T101"/>
    <mergeCell ref="A102:B104"/>
    <mergeCell ref="D102:D103"/>
    <mergeCell ref="E102:F103"/>
    <mergeCell ref="G102:N103"/>
    <mergeCell ref="L76:N89"/>
    <mergeCell ref="L91:N93"/>
    <mergeCell ref="A94:B94"/>
    <mergeCell ref="L94:M94"/>
    <mergeCell ref="A95:B95"/>
    <mergeCell ref="L95:M95"/>
    <mergeCell ref="T70:T71"/>
    <mergeCell ref="D72:F72"/>
    <mergeCell ref="G72:N72"/>
    <mergeCell ref="O72:R72"/>
    <mergeCell ref="T72:T73"/>
    <mergeCell ref="L73:M73"/>
    <mergeCell ref="A68:T69"/>
    <mergeCell ref="A70:B72"/>
    <mergeCell ref="D70:D71"/>
    <mergeCell ref="E70:F71"/>
    <mergeCell ref="G70:N71"/>
    <mergeCell ref="O70:R71"/>
    <mergeCell ref="S70:S73"/>
    <mergeCell ref="E63:G63"/>
    <mergeCell ref="C74:N75"/>
    <mergeCell ref="F60:G60"/>
    <mergeCell ref="F61:G61"/>
    <mergeCell ref="F62:G62"/>
    <mergeCell ref="F54:G54"/>
    <mergeCell ref="F55:G55"/>
    <mergeCell ref="F56:G56"/>
    <mergeCell ref="F57:G57"/>
    <mergeCell ref="F58:G58"/>
    <mergeCell ref="F59:G59"/>
    <mergeCell ref="C35:E35"/>
    <mergeCell ref="F48:G48"/>
    <mergeCell ref="F49:G49"/>
    <mergeCell ref="F50:G50"/>
    <mergeCell ref="F51:G51"/>
    <mergeCell ref="F52:G52"/>
    <mergeCell ref="F53:G53"/>
    <mergeCell ref="F44:G44"/>
    <mergeCell ref="F45:G45"/>
    <mergeCell ref="F46:G46"/>
    <mergeCell ref="F47:G47"/>
    <mergeCell ref="A17:B17"/>
    <mergeCell ref="A18:B18"/>
    <mergeCell ref="A41:B43"/>
    <mergeCell ref="F41:G43"/>
    <mergeCell ref="E44:E47"/>
    <mergeCell ref="B37:F38"/>
    <mergeCell ref="A39:B39"/>
    <mergeCell ref="F39:G40"/>
    <mergeCell ref="H39:I39"/>
    <mergeCell ref="A40:B40"/>
    <mergeCell ref="A24:B27"/>
    <mergeCell ref="C24:E24"/>
    <mergeCell ref="C25:E25"/>
    <mergeCell ref="C26:E26"/>
    <mergeCell ref="C27:E27"/>
    <mergeCell ref="C29:E29"/>
    <mergeCell ref="C30:E30"/>
    <mergeCell ref="C31:E31"/>
    <mergeCell ref="C32:E32"/>
    <mergeCell ref="E39:E40"/>
    <mergeCell ref="E41:E43"/>
    <mergeCell ref="C39:D39"/>
    <mergeCell ref="C33:E33"/>
    <mergeCell ref="C34:E34"/>
    <mergeCell ref="A14:B14"/>
    <mergeCell ref="C14:F14"/>
    <mergeCell ref="A15:B15"/>
    <mergeCell ref="C15:F15"/>
    <mergeCell ref="A2:B2"/>
    <mergeCell ref="C2:F2"/>
    <mergeCell ref="C3:F3"/>
    <mergeCell ref="A4:B4"/>
    <mergeCell ref="C4:F4"/>
    <mergeCell ref="A11:B11"/>
    <mergeCell ref="C11:F11"/>
    <mergeCell ref="A8:B8"/>
    <mergeCell ref="C8:F8"/>
    <mergeCell ref="A9:B9"/>
    <mergeCell ref="C9:F9"/>
    <mergeCell ref="A10:B10"/>
    <mergeCell ref="C10:F10"/>
    <mergeCell ref="A5:B5"/>
    <mergeCell ref="A1:F1"/>
    <mergeCell ref="C70:C73"/>
    <mergeCell ref="C102:C105"/>
    <mergeCell ref="A19:B19"/>
    <mergeCell ref="C20:G20"/>
    <mergeCell ref="K20:O20"/>
    <mergeCell ref="A16:G16"/>
    <mergeCell ref="A3:B3"/>
    <mergeCell ref="I17:J17"/>
    <mergeCell ref="I18:J18"/>
    <mergeCell ref="I19:J19"/>
    <mergeCell ref="I20:J20"/>
    <mergeCell ref="C5:F5"/>
    <mergeCell ref="A6:B6"/>
    <mergeCell ref="C6:F6"/>
    <mergeCell ref="A7:B7"/>
    <mergeCell ref="C7:F7"/>
    <mergeCell ref="A12:B12"/>
    <mergeCell ref="C12:F12"/>
    <mergeCell ref="A13:B13"/>
    <mergeCell ref="C13:F13"/>
    <mergeCell ref="A20:B20"/>
    <mergeCell ref="A22:B22"/>
    <mergeCell ref="C22:F22"/>
  </mergeCells>
  <phoneticPr fontId="3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'Drop down list'!$B$4:$B$5</xm:f>
          </x14:formula1>
          <xm:sqref>C66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131"/>
  <sheetViews>
    <sheetView showGridLines="0" topLeftCell="A103" zoomScale="50" zoomScaleNormal="50" workbookViewId="0">
      <selection activeCell="G118" sqref="G118"/>
    </sheetView>
  </sheetViews>
  <sheetFormatPr defaultColWidth="9.140625" defaultRowHeight="12.75" x14ac:dyDescent="0.2"/>
  <cols>
    <col min="1" max="1" width="14.28515625" style="80" customWidth="1"/>
    <col min="2" max="2" width="42.140625" customWidth="1"/>
    <col min="3" max="3" width="44.7109375" style="84" customWidth="1"/>
    <col min="4" max="4" width="27.7109375" style="84" bestFit="1" customWidth="1"/>
    <col min="5" max="5" width="41.140625" style="84" customWidth="1"/>
    <col min="6" max="6" width="35.7109375" style="84" bestFit="1" customWidth="1"/>
    <col min="7" max="7" width="29.42578125" customWidth="1"/>
    <col min="8" max="8" width="24.42578125" customWidth="1"/>
    <col min="9" max="9" width="23.85546875" bestFit="1" customWidth="1"/>
    <col min="10" max="10" width="26.5703125" customWidth="1"/>
    <col min="11" max="11" width="21.140625" bestFit="1" customWidth="1"/>
    <col min="12" max="12" width="20.7109375" customWidth="1"/>
    <col min="13" max="13" width="24.5703125" customWidth="1"/>
    <col min="14" max="14" width="25.42578125" customWidth="1"/>
    <col min="15" max="18" width="15.85546875" customWidth="1"/>
    <col min="19" max="19" width="23.85546875" customWidth="1"/>
    <col min="20" max="20" width="26.42578125" customWidth="1"/>
    <col min="26" max="26" width="46" bestFit="1" customWidth="1"/>
    <col min="27" max="27" width="126.42578125" customWidth="1"/>
  </cols>
  <sheetData>
    <row r="1" spans="1:47" x14ac:dyDescent="0.2">
      <c r="A1" s="319" t="s">
        <v>14</v>
      </c>
      <c r="B1" s="319"/>
      <c r="C1" s="320"/>
      <c r="D1" s="320"/>
      <c r="E1" s="320"/>
      <c r="F1" s="320"/>
    </row>
    <row r="2" spans="1:47" x14ac:dyDescent="0.2">
      <c r="A2" s="171" t="s">
        <v>15</v>
      </c>
      <c r="B2" s="171"/>
      <c r="C2" s="203"/>
      <c r="D2" s="203"/>
      <c r="E2" s="203"/>
      <c r="F2" s="203"/>
    </row>
    <row r="3" spans="1:47" x14ac:dyDescent="0.2">
      <c r="A3" s="77"/>
      <c r="B3" s="77" t="s">
        <v>16</v>
      </c>
      <c r="C3" s="203"/>
      <c r="D3" s="203"/>
      <c r="E3" s="203"/>
      <c r="F3" s="203"/>
    </row>
    <row r="4" spans="1:47" x14ac:dyDescent="0.2">
      <c r="A4" s="171" t="s">
        <v>17</v>
      </c>
      <c r="B4" s="171"/>
      <c r="C4" s="203" t="s">
        <v>61</v>
      </c>
      <c r="D4" s="203"/>
      <c r="E4" s="203"/>
      <c r="F4" s="203"/>
    </row>
    <row r="5" spans="1:47" x14ac:dyDescent="0.2">
      <c r="A5" s="171" t="s">
        <v>18</v>
      </c>
      <c r="B5" s="171"/>
      <c r="C5" s="203"/>
      <c r="D5" s="203"/>
      <c r="E5" s="203"/>
      <c r="F5" s="203"/>
    </row>
    <row r="6" spans="1:47" ht="14.25" x14ac:dyDescent="0.2">
      <c r="A6" s="171" t="s">
        <v>19</v>
      </c>
      <c r="B6" s="171"/>
      <c r="C6" s="203"/>
      <c r="D6" s="203"/>
      <c r="E6" s="203"/>
      <c r="F6" s="203"/>
    </row>
    <row r="7" spans="1:47" s="78" customFormat="1" x14ac:dyDescent="0.2">
      <c r="A7" s="171" t="s">
        <v>20</v>
      </c>
      <c r="B7" s="171"/>
      <c r="C7" s="203"/>
      <c r="D7" s="203"/>
      <c r="E7" s="203"/>
      <c r="F7" s="203"/>
    </row>
    <row r="8" spans="1:47" s="78" customFormat="1" x14ac:dyDescent="0.2">
      <c r="A8" s="171" t="s">
        <v>62</v>
      </c>
      <c r="B8" s="171"/>
      <c r="C8" s="321"/>
      <c r="D8" s="321"/>
      <c r="E8" s="321"/>
      <c r="F8" s="321"/>
      <c r="G8" s="79"/>
    </row>
    <row r="9" spans="1:47" x14ac:dyDescent="0.2">
      <c r="A9" s="171" t="s">
        <v>63</v>
      </c>
      <c r="B9" s="171"/>
      <c r="C9" s="203" t="s">
        <v>64</v>
      </c>
      <c r="D9" s="203"/>
      <c r="E9" s="203"/>
      <c r="F9" s="203"/>
      <c r="G9" s="86"/>
    </row>
    <row r="10" spans="1:47" ht="64.5" customHeight="1" x14ac:dyDescent="0.2">
      <c r="A10" s="194" t="s">
        <v>65</v>
      </c>
      <c r="B10" s="195"/>
      <c r="C10" s="211" t="s">
        <v>66</v>
      </c>
      <c r="D10" s="212"/>
      <c r="E10" s="212"/>
      <c r="F10" s="213"/>
      <c r="G10" s="86"/>
    </row>
    <row r="11" spans="1:47" ht="39" customHeight="1" x14ac:dyDescent="0.2">
      <c r="A11" s="171" t="s">
        <v>67</v>
      </c>
      <c r="B11" s="171"/>
      <c r="C11" s="202" t="s">
        <v>68</v>
      </c>
      <c r="D11" s="202"/>
      <c r="E11" s="202"/>
      <c r="F11" s="202"/>
      <c r="G11" s="87"/>
    </row>
    <row r="12" spans="1:47" ht="19.5" customHeight="1" x14ac:dyDescent="0.2">
      <c r="A12" s="171" t="s">
        <v>69</v>
      </c>
      <c r="B12" s="171"/>
      <c r="C12" s="203" t="s">
        <v>70</v>
      </c>
      <c r="D12" s="203"/>
      <c r="E12" s="203"/>
      <c r="F12" s="203"/>
      <c r="G12" s="87"/>
    </row>
    <row r="13" spans="1:47" ht="39.75" customHeight="1" x14ac:dyDescent="0.2">
      <c r="A13" s="194" t="s">
        <v>71</v>
      </c>
      <c r="B13" s="195"/>
      <c r="C13" s="204" t="s">
        <v>72</v>
      </c>
      <c r="D13" s="205"/>
      <c r="E13" s="205"/>
      <c r="F13" s="206"/>
      <c r="G13" s="87"/>
    </row>
    <row r="14" spans="1:47" s="88" customFormat="1" x14ac:dyDescent="0.2">
      <c r="A14" s="208"/>
      <c r="B14" s="208"/>
      <c r="C14" s="209"/>
      <c r="D14" s="209"/>
      <c r="E14" s="209"/>
      <c r="F14" s="209"/>
      <c r="G14" s="87"/>
      <c r="H14"/>
      <c r="I14"/>
      <c r="J14"/>
      <c r="K14"/>
      <c r="L14"/>
      <c r="M14"/>
      <c r="N14"/>
      <c r="O14"/>
      <c r="P14"/>
      <c r="Q14"/>
      <c r="R14"/>
      <c r="S14"/>
      <c r="T14"/>
      <c r="U14"/>
      <c r="V14"/>
      <c r="W14"/>
      <c r="X14"/>
      <c r="Y14"/>
      <c r="AB14"/>
      <c r="AC14"/>
      <c r="AD14"/>
      <c r="AE14"/>
      <c r="AF14"/>
      <c r="AG14"/>
      <c r="AH14"/>
      <c r="AI14"/>
      <c r="AJ14"/>
      <c r="AK14"/>
      <c r="AL14"/>
      <c r="AM14"/>
      <c r="AN14"/>
      <c r="AO14"/>
      <c r="AP14"/>
      <c r="AQ14"/>
      <c r="AR14"/>
      <c r="AS14"/>
      <c r="AT14"/>
      <c r="AU14"/>
    </row>
    <row r="15" spans="1:47" ht="1.5" customHeight="1" x14ac:dyDescent="0.2">
      <c r="A15" s="208"/>
      <c r="B15" s="208"/>
      <c r="C15" s="209"/>
      <c r="D15" s="209"/>
      <c r="E15" s="209"/>
      <c r="F15" s="209"/>
      <c r="G15" s="87"/>
    </row>
    <row r="16" spans="1:47" ht="60" customHeight="1" x14ac:dyDescent="0.2">
      <c r="A16" s="302" t="s">
        <v>73</v>
      </c>
      <c r="B16" s="303"/>
      <c r="C16" s="303"/>
      <c r="D16" s="303"/>
      <c r="E16" s="303"/>
      <c r="F16" s="303"/>
      <c r="G16" s="304"/>
      <c r="I16" s="302" t="s">
        <v>74</v>
      </c>
      <c r="J16" s="303"/>
      <c r="K16" s="303"/>
      <c r="L16" s="303"/>
      <c r="M16" s="303"/>
      <c r="N16" s="303"/>
      <c r="O16" s="304"/>
    </row>
    <row r="17" spans="1:17" s="82" customFormat="1" ht="33.75" customHeight="1" x14ac:dyDescent="0.2">
      <c r="A17" s="196"/>
      <c r="B17" s="197"/>
      <c r="C17" s="134" t="s">
        <v>75</v>
      </c>
      <c r="D17" s="134" t="s">
        <v>76</v>
      </c>
      <c r="E17" s="134" t="s">
        <v>77</v>
      </c>
      <c r="F17" s="134" t="s">
        <v>78</v>
      </c>
      <c r="G17" s="134" t="s">
        <v>79</v>
      </c>
      <c r="I17" s="196"/>
      <c r="J17" s="197"/>
      <c r="K17" s="89" t="s">
        <v>75</v>
      </c>
      <c r="L17" s="89" t="s">
        <v>76</v>
      </c>
      <c r="M17" s="89" t="s">
        <v>77</v>
      </c>
      <c r="N17" s="89" t="s">
        <v>78</v>
      </c>
      <c r="O17" s="89" t="s">
        <v>79</v>
      </c>
    </row>
    <row r="18" spans="1:17" s="82" customFormat="1" ht="33.75" customHeight="1" x14ac:dyDescent="0.2">
      <c r="A18" s="198" t="s">
        <v>80</v>
      </c>
      <c r="B18" s="199"/>
      <c r="C18" s="62">
        <f>C94+D94+E94+F94</f>
        <v>0</v>
      </c>
      <c r="D18" s="62">
        <f>G94+H94+I94+J94+K94</f>
        <v>0</v>
      </c>
      <c r="E18" s="62" t="e">
        <f>L94+N94</f>
        <v>#VALUE!</v>
      </c>
      <c r="F18" s="62">
        <f>O94+P94+Q94+R94</f>
        <v>0</v>
      </c>
      <c r="G18" s="62">
        <f>T94</f>
        <v>0</v>
      </c>
      <c r="I18" s="198" t="s">
        <v>80</v>
      </c>
      <c r="J18" s="199"/>
      <c r="K18" s="62">
        <f>C126+D126+E126+F126</f>
        <v>0</v>
      </c>
      <c r="L18" s="62">
        <f>G126+H126+I126+J126+K126</f>
        <v>0</v>
      </c>
      <c r="M18" s="62" t="e">
        <f>L126+N126</f>
        <v>#VALUE!</v>
      </c>
      <c r="N18" s="62">
        <f>O126+P126+Q126+R126</f>
        <v>0</v>
      </c>
      <c r="O18" s="62">
        <f>T126</f>
        <v>0</v>
      </c>
    </row>
    <row r="19" spans="1:17" s="82" customFormat="1" ht="33.75" customHeight="1" x14ac:dyDescent="0.2">
      <c r="A19" s="186" t="s">
        <v>81</v>
      </c>
      <c r="B19" s="187"/>
      <c r="C19" s="66" t="e">
        <f>C18/$C$6</f>
        <v>#DIV/0!</v>
      </c>
      <c r="D19" s="66" t="e">
        <f t="shared" ref="D19" si="0">D18/$C$6</f>
        <v>#DIV/0!</v>
      </c>
      <c r="E19" s="66" t="e">
        <f>E18/$C$6</f>
        <v>#VALUE!</v>
      </c>
      <c r="F19" s="66" t="e">
        <f>F18/$C$6</f>
        <v>#DIV/0!</v>
      </c>
      <c r="G19" s="66" t="e">
        <f>G18/$C$6</f>
        <v>#DIV/0!</v>
      </c>
      <c r="H19"/>
      <c r="I19" s="186" t="s">
        <v>81</v>
      </c>
      <c r="J19" s="187"/>
      <c r="K19" s="67" t="e">
        <f>K18/$C$6</f>
        <v>#DIV/0!</v>
      </c>
      <c r="L19" s="67" t="e">
        <f t="shared" ref="L19" si="1">L18/$C$6</f>
        <v>#DIV/0!</v>
      </c>
      <c r="M19" s="67" t="e">
        <f>M18/$C$6</f>
        <v>#VALUE!</v>
      </c>
      <c r="N19" s="67" t="e">
        <f t="shared" ref="N19:O19" si="2">N18/$C$6</f>
        <v>#DIV/0!</v>
      </c>
      <c r="O19" s="67" t="e">
        <f t="shared" si="2"/>
        <v>#DIV/0!</v>
      </c>
      <c r="P19" s="93"/>
      <c r="Q19" s="93"/>
    </row>
    <row r="20" spans="1:17" ht="57.75" customHeight="1" x14ac:dyDescent="0.2">
      <c r="A20" s="200" t="s">
        <v>82</v>
      </c>
      <c r="B20" s="201"/>
      <c r="C20" s="188" t="s">
        <v>83</v>
      </c>
      <c r="D20" s="189"/>
      <c r="E20" s="189"/>
      <c r="F20" s="189"/>
      <c r="G20" s="190"/>
      <c r="I20" s="200" t="s">
        <v>84</v>
      </c>
      <c r="J20" s="201"/>
      <c r="K20" s="188" t="s">
        <v>85</v>
      </c>
      <c r="L20" s="189"/>
      <c r="M20" s="189"/>
      <c r="N20" s="189"/>
      <c r="O20" s="190"/>
      <c r="P20" s="93"/>
      <c r="Q20" s="93"/>
    </row>
    <row r="21" spans="1:17" ht="15.75" customHeight="1" x14ac:dyDescent="0.2">
      <c r="A21" s="91"/>
      <c r="B21" s="91"/>
      <c r="C21" s="80"/>
      <c r="D21" s="80"/>
      <c r="E21" s="80"/>
      <c r="F21" s="80"/>
      <c r="G21" s="87"/>
      <c r="H21" s="92"/>
      <c r="I21" s="92"/>
      <c r="J21" s="90"/>
      <c r="K21" s="90"/>
      <c r="L21" s="90"/>
      <c r="M21" s="90"/>
      <c r="N21" s="93"/>
      <c r="O21" s="93"/>
      <c r="P21" s="93"/>
      <c r="Q21" s="93"/>
    </row>
    <row r="22" spans="1:17" ht="79.900000000000006" customHeight="1" x14ac:dyDescent="0.2">
      <c r="A22" s="207" t="s">
        <v>86</v>
      </c>
      <c r="B22" s="207"/>
      <c r="C22" s="202"/>
      <c r="D22" s="202"/>
      <c r="E22" s="202"/>
      <c r="F22" s="202"/>
      <c r="G22" s="87"/>
      <c r="H22" s="92"/>
      <c r="I22" s="92"/>
      <c r="J22" s="90"/>
      <c r="K22" s="90"/>
      <c r="L22" s="90"/>
      <c r="M22" s="90"/>
      <c r="N22" s="93"/>
      <c r="O22" s="93"/>
      <c r="P22" s="93"/>
      <c r="Q22" s="93"/>
    </row>
    <row r="23" spans="1:17" x14ac:dyDescent="0.2">
      <c r="A23" s="94"/>
      <c r="B23" s="94"/>
      <c r="C23" s="95"/>
      <c r="D23" s="95"/>
      <c r="E23" s="95"/>
      <c r="F23" s="95"/>
      <c r="G23" s="87"/>
      <c r="H23" s="92"/>
      <c r="I23" s="92"/>
      <c r="J23" s="90"/>
      <c r="K23" s="90"/>
      <c r="L23" s="90"/>
      <c r="M23" s="90"/>
      <c r="N23" s="93"/>
      <c r="O23" s="93"/>
      <c r="P23" s="93"/>
      <c r="Q23" s="93"/>
    </row>
    <row r="24" spans="1:17" ht="40.5" customHeight="1" x14ac:dyDescent="0.2">
      <c r="A24" s="236" t="s">
        <v>182</v>
      </c>
      <c r="B24" s="237"/>
      <c r="C24" s="240" t="s">
        <v>183</v>
      </c>
      <c r="D24" s="240"/>
      <c r="E24" s="240"/>
      <c r="F24" s="96" t="s">
        <v>184</v>
      </c>
      <c r="G24" s="87"/>
      <c r="H24" s="92"/>
      <c r="I24" s="92"/>
      <c r="J24" s="90"/>
      <c r="K24" s="90"/>
      <c r="L24" s="90"/>
      <c r="M24" s="90"/>
      <c r="N24" s="93"/>
      <c r="O24" s="93"/>
      <c r="P24" s="93"/>
      <c r="Q24" s="93"/>
    </row>
    <row r="25" spans="1:17" ht="12.75" customHeight="1" x14ac:dyDescent="0.2">
      <c r="A25" s="236"/>
      <c r="B25" s="237"/>
      <c r="C25" s="203" t="s">
        <v>90</v>
      </c>
      <c r="D25" s="203"/>
      <c r="E25" s="203"/>
      <c r="F25" s="72"/>
      <c r="G25" s="87"/>
      <c r="H25" s="92"/>
      <c r="I25" s="92"/>
      <c r="J25" s="97"/>
      <c r="K25" s="97"/>
      <c r="L25" s="97"/>
      <c r="M25" s="97"/>
      <c r="N25" s="93"/>
      <c r="O25" s="93"/>
      <c r="P25" s="93"/>
      <c r="Q25" s="93"/>
    </row>
    <row r="26" spans="1:17" ht="12.75" customHeight="1" x14ac:dyDescent="0.2">
      <c r="A26" s="236"/>
      <c r="B26" s="237"/>
      <c r="C26" s="203"/>
      <c r="D26" s="203"/>
      <c r="E26" s="203"/>
      <c r="F26" s="72"/>
      <c r="G26" s="87"/>
      <c r="H26" s="92"/>
      <c r="I26" s="92"/>
      <c r="J26" s="90"/>
      <c r="K26" s="90"/>
      <c r="L26" s="90"/>
      <c r="M26" s="90"/>
      <c r="N26" s="93"/>
      <c r="O26" s="93"/>
      <c r="P26" s="93"/>
      <c r="Q26" s="93"/>
    </row>
    <row r="27" spans="1:17" s="82" customFormat="1" x14ac:dyDescent="0.2">
      <c r="A27" s="236"/>
      <c r="B27" s="237"/>
      <c r="C27" s="202"/>
      <c r="D27" s="203"/>
      <c r="E27" s="203"/>
      <c r="F27" s="72"/>
      <c r="G27" s="87"/>
      <c r="H27" s="92"/>
      <c r="I27" s="92"/>
      <c r="J27" s="97"/>
      <c r="K27" s="97"/>
      <c r="L27" s="97"/>
      <c r="M27" s="97"/>
      <c r="N27" s="93"/>
      <c r="O27" s="93"/>
      <c r="P27" s="93"/>
      <c r="Q27" s="93"/>
    </row>
    <row r="28" spans="1:17" s="82" customFormat="1" x14ac:dyDescent="0.2">
      <c r="A28" s="236"/>
      <c r="B28" s="237"/>
      <c r="C28" s="202"/>
      <c r="D28" s="203"/>
      <c r="E28" s="203"/>
      <c r="F28" s="72"/>
      <c r="G28" s="87"/>
      <c r="H28" s="92"/>
      <c r="I28" s="92"/>
      <c r="J28" s="97"/>
      <c r="K28" s="97"/>
      <c r="L28" s="97"/>
      <c r="M28" s="97"/>
      <c r="N28" s="93"/>
      <c r="O28" s="93"/>
      <c r="P28" s="93"/>
      <c r="Q28" s="93"/>
    </row>
    <row r="29" spans="1:17" s="82" customFormat="1" x14ac:dyDescent="0.2">
      <c r="A29" s="236"/>
      <c r="B29" s="237"/>
      <c r="C29" s="202"/>
      <c r="D29" s="203"/>
      <c r="E29" s="203"/>
      <c r="F29" s="72"/>
      <c r="G29" s="87"/>
      <c r="H29" s="92"/>
      <c r="I29" s="92"/>
      <c r="J29" s="97"/>
      <c r="K29" s="97"/>
      <c r="L29" s="97"/>
      <c r="M29" s="97"/>
      <c r="N29" s="93"/>
      <c r="O29" s="93"/>
      <c r="P29" s="93"/>
      <c r="Q29" s="93"/>
    </row>
    <row r="30" spans="1:17" s="82" customFormat="1" x14ac:dyDescent="0.2">
      <c r="A30" s="236"/>
      <c r="B30" s="237"/>
      <c r="C30" s="202"/>
      <c r="D30" s="203"/>
      <c r="E30" s="203"/>
      <c r="F30" s="72"/>
      <c r="G30" s="87"/>
      <c r="H30" s="92"/>
      <c r="I30" s="92"/>
      <c r="J30" s="97"/>
      <c r="K30" s="97"/>
      <c r="L30" s="97"/>
      <c r="M30" s="97"/>
      <c r="N30" s="93"/>
      <c r="O30" s="93"/>
      <c r="P30" s="93"/>
      <c r="Q30" s="93"/>
    </row>
    <row r="31" spans="1:17" s="82" customFormat="1" x14ac:dyDescent="0.2">
      <c r="A31" s="87"/>
      <c r="B31" s="87"/>
      <c r="C31" s="87"/>
      <c r="D31" s="87"/>
      <c r="E31" s="87"/>
      <c r="F31" s="135"/>
      <c r="G31" s="87"/>
      <c r="H31" s="92"/>
      <c r="I31" s="92"/>
      <c r="J31" s="97"/>
      <c r="K31" s="97"/>
      <c r="L31" s="97"/>
      <c r="M31" s="97"/>
      <c r="N31" s="93"/>
      <c r="O31" s="93"/>
      <c r="P31" s="93"/>
      <c r="Q31" s="93"/>
    </row>
    <row r="32" spans="1:17" s="82" customFormat="1" ht="27.75" customHeight="1" x14ac:dyDescent="0.2">
      <c r="A32" s="236" t="s">
        <v>91</v>
      </c>
      <c r="B32" s="237"/>
      <c r="C32" s="240" t="s">
        <v>92</v>
      </c>
      <c r="D32" s="240"/>
      <c r="E32" s="240"/>
      <c r="F32" s="96" t="s">
        <v>93</v>
      </c>
      <c r="G32" s="87"/>
      <c r="H32" s="92"/>
      <c r="I32" s="92"/>
      <c r="J32" s="97"/>
      <c r="K32" s="97"/>
      <c r="L32" s="97"/>
      <c r="M32" s="97"/>
      <c r="N32" s="93"/>
      <c r="O32" s="93"/>
      <c r="P32" s="93"/>
      <c r="Q32" s="93"/>
    </row>
    <row r="33" spans="1:47" s="82" customFormat="1" x14ac:dyDescent="0.2">
      <c r="A33" s="236"/>
      <c r="B33" s="237"/>
      <c r="C33" s="203"/>
      <c r="D33" s="203"/>
      <c r="E33" s="203"/>
      <c r="F33" s="72"/>
      <c r="G33" s="87"/>
      <c r="H33" s="92"/>
      <c r="I33" s="92"/>
      <c r="J33" s="97"/>
      <c r="K33" s="97"/>
      <c r="L33" s="97"/>
      <c r="M33" s="97"/>
      <c r="N33" s="93"/>
      <c r="O33" s="93"/>
      <c r="P33" s="93"/>
      <c r="Q33" s="93"/>
    </row>
    <row r="34" spans="1:47" s="82" customFormat="1" x14ac:dyDescent="0.2">
      <c r="A34" s="236"/>
      <c r="B34" s="237"/>
      <c r="C34" s="203"/>
      <c r="D34" s="203"/>
      <c r="E34" s="203"/>
      <c r="F34" s="72"/>
      <c r="G34" s="87"/>
      <c r="H34" s="92"/>
      <c r="I34" s="92"/>
      <c r="J34" s="97"/>
      <c r="K34" s="97"/>
      <c r="L34" s="97"/>
      <c r="M34" s="97"/>
      <c r="N34" s="93"/>
      <c r="O34" s="93"/>
      <c r="P34" s="93"/>
      <c r="Q34" s="93"/>
    </row>
    <row r="35" spans="1:47" s="82" customFormat="1" x14ac:dyDescent="0.2">
      <c r="A35" s="236"/>
      <c r="B35" s="237"/>
      <c r="C35" s="204"/>
      <c r="D35" s="347"/>
      <c r="E35" s="348"/>
      <c r="F35" s="72"/>
      <c r="G35" s="87"/>
      <c r="H35" s="92"/>
      <c r="I35" s="92"/>
      <c r="J35" s="97"/>
      <c r="K35" s="97"/>
      <c r="L35" s="97"/>
      <c r="M35" s="97"/>
      <c r="N35" s="93"/>
      <c r="O35" s="93"/>
      <c r="P35" s="93"/>
      <c r="Q35" s="93"/>
    </row>
    <row r="36" spans="1:47" s="82" customFormat="1" x14ac:dyDescent="0.2">
      <c r="A36" s="236"/>
      <c r="B36" s="237"/>
      <c r="C36" s="204"/>
      <c r="D36" s="347"/>
      <c r="E36" s="348"/>
      <c r="F36" s="72"/>
      <c r="G36" s="87"/>
      <c r="H36" s="92"/>
      <c r="I36" s="92"/>
      <c r="J36" s="97"/>
      <c r="K36" s="97"/>
      <c r="L36" s="97"/>
      <c r="M36" s="97"/>
      <c r="N36" s="93"/>
      <c r="O36" s="93"/>
      <c r="P36" s="93"/>
      <c r="Q36" s="93"/>
    </row>
    <row r="37" spans="1:47" x14ac:dyDescent="0.2">
      <c r="B37" s="164"/>
      <c r="C37" s="164"/>
      <c r="D37" s="164"/>
      <c r="E37" s="164"/>
      <c r="F37" s="164"/>
    </row>
    <row r="38" spans="1:47" s="88" customFormat="1" ht="12.75" customHeight="1" x14ac:dyDescent="0.2">
      <c r="A38"/>
      <c r="B38" s="227"/>
      <c r="C38" s="227"/>
      <c r="D38" s="227"/>
      <c r="E38" s="227"/>
      <c r="F38" s="227"/>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s="88" customFormat="1" ht="36.75" customHeight="1" x14ac:dyDescent="0.2">
      <c r="A39" s="207" t="s">
        <v>94</v>
      </c>
      <c r="B39" s="207"/>
      <c r="C39" s="232" t="s">
        <v>95</v>
      </c>
      <c r="D39" s="250"/>
      <c r="E39" s="245" t="s">
        <v>185</v>
      </c>
      <c r="F39" s="228" t="s">
        <v>97</v>
      </c>
      <c r="G39" s="229"/>
      <c r="H39" s="232" t="s">
        <v>98</v>
      </c>
      <c r="I39" s="233"/>
      <c r="J39"/>
      <c r="K39"/>
      <c r="L39"/>
      <c r="M39"/>
      <c r="N39"/>
      <c r="O39"/>
      <c r="P39"/>
      <c r="Q39"/>
      <c r="R39"/>
      <c r="S39"/>
      <c r="T39"/>
      <c r="U39"/>
      <c r="V39"/>
      <c r="W39"/>
      <c r="X39"/>
      <c r="Y39"/>
      <c r="Z39"/>
      <c r="AA39"/>
      <c r="AB39"/>
      <c r="AC39"/>
      <c r="AD39"/>
      <c r="AE39"/>
      <c r="AF39"/>
      <c r="AG39"/>
      <c r="AH39"/>
      <c r="AI39"/>
      <c r="AJ39"/>
      <c r="AK39"/>
      <c r="AL39"/>
      <c r="AM39"/>
    </row>
    <row r="40" spans="1:47" s="88" customFormat="1" ht="48.75" customHeight="1" x14ac:dyDescent="0.2">
      <c r="A40" s="234" t="s">
        <v>99</v>
      </c>
      <c r="B40" s="235"/>
      <c r="C40" s="102" t="s">
        <v>100</v>
      </c>
      <c r="D40" s="102" t="s">
        <v>101</v>
      </c>
      <c r="E40" s="246"/>
      <c r="F40" s="230"/>
      <c r="G40" s="231"/>
      <c r="H40" s="102" t="s">
        <v>102</v>
      </c>
      <c r="I40" s="102" t="s">
        <v>103</v>
      </c>
      <c r="J40"/>
      <c r="K40"/>
      <c r="L40"/>
      <c r="M40"/>
      <c r="N40"/>
      <c r="O40"/>
      <c r="P40"/>
      <c r="Q40"/>
      <c r="R40"/>
      <c r="S40"/>
      <c r="T40"/>
      <c r="U40"/>
      <c r="V40"/>
      <c r="W40"/>
      <c r="X40"/>
      <c r="Y40"/>
      <c r="Z40"/>
      <c r="AA40"/>
      <c r="AB40"/>
      <c r="AC40"/>
      <c r="AD40"/>
      <c r="AE40"/>
      <c r="AF40"/>
      <c r="AG40"/>
      <c r="AH40"/>
      <c r="AI40"/>
      <c r="AJ40"/>
      <c r="AK40"/>
      <c r="AL40"/>
      <c r="AM40"/>
    </row>
    <row r="41" spans="1:47" s="88" customFormat="1" ht="74.25" customHeight="1" x14ac:dyDescent="0.2">
      <c r="A41" s="214" t="s">
        <v>104</v>
      </c>
      <c r="B41" s="215"/>
      <c r="C41" s="103" t="s">
        <v>105</v>
      </c>
      <c r="D41" s="136" t="s">
        <v>106</v>
      </c>
      <c r="E41" s="338" t="s">
        <v>107</v>
      </c>
      <c r="F41" s="341" t="s">
        <v>108</v>
      </c>
      <c r="G41" s="342"/>
      <c r="H41" s="136" t="s">
        <v>109</v>
      </c>
      <c r="I41" s="136" t="s">
        <v>110</v>
      </c>
      <c r="J41"/>
      <c r="K41"/>
      <c r="L41"/>
      <c r="M41"/>
      <c r="N41"/>
      <c r="O41"/>
      <c r="P41"/>
      <c r="Q41"/>
      <c r="R41"/>
      <c r="S41"/>
      <c r="T41"/>
      <c r="U41"/>
      <c r="V41"/>
      <c r="W41"/>
      <c r="X41"/>
      <c r="Y41"/>
      <c r="Z41"/>
      <c r="AA41"/>
      <c r="AB41"/>
      <c r="AC41"/>
      <c r="AD41"/>
      <c r="AE41"/>
      <c r="AF41"/>
      <c r="AG41"/>
      <c r="AH41"/>
      <c r="AI41"/>
      <c r="AJ41"/>
      <c r="AK41"/>
      <c r="AL41"/>
      <c r="AM41"/>
    </row>
    <row r="42" spans="1:47" s="88" customFormat="1" x14ac:dyDescent="0.2">
      <c r="A42" s="216"/>
      <c r="B42" s="217"/>
      <c r="C42" s="105" t="s">
        <v>111</v>
      </c>
      <c r="D42" s="136" t="s">
        <v>112</v>
      </c>
      <c r="E42" s="339"/>
      <c r="F42" s="343"/>
      <c r="G42" s="344"/>
      <c r="H42" s="136" t="s">
        <v>113</v>
      </c>
      <c r="I42" s="136" t="s">
        <v>114</v>
      </c>
      <c r="J42"/>
      <c r="K42"/>
      <c r="L42"/>
      <c r="M42"/>
      <c r="N42"/>
      <c r="O42"/>
      <c r="P42"/>
      <c r="Q42"/>
      <c r="R42"/>
      <c r="S42"/>
      <c r="T42"/>
      <c r="U42"/>
      <c r="V42"/>
      <c r="W42"/>
      <c r="X42"/>
      <c r="Y42"/>
      <c r="Z42"/>
      <c r="AA42"/>
      <c r="AB42"/>
      <c r="AC42"/>
      <c r="AD42"/>
      <c r="AE42"/>
      <c r="AF42"/>
      <c r="AG42"/>
      <c r="AH42"/>
      <c r="AI42"/>
      <c r="AJ42"/>
      <c r="AK42"/>
      <c r="AL42"/>
      <c r="AM42"/>
    </row>
    <row r="43" spans="1:47" s="88" customFormat="1" x14ac:dyDescent="0.2">
      <c r="A43" s="216"/>
      <c r="B43" s="217"/>
      <c r="C43" s="105" t="s">
        <v>115</v>
      </c>
      <c r="D43" s="137" t="s">
        <v>116</v>
      </c>
      <c r="E43" s="340"/>
      <c r="F43" s="345"/>
      <c r="G43" s="346"/>
      <c r="H43" s="137" t="s">
        <v>109</v>
      </c>
      <c r="I43" s="137" t="s">
        <v>109</v>
      </c>
      <c r="J43"/>
      <c r="K43"/>
      <c r="L43"/>
      <c r="M43"/>
      <c r="N43"/>
      <c r="O43"/>
      <c r="P43"/>
      <c r="Q43"/>
      <c r="R43"/>
      <c r="S43"/>
      <c r="T43"/>
      <c r="U43"/>
      <c r="V43"/>
      <c r="W43"/>
      <c r="X43"/>
      <c r="Y43"/>
      <c r="Z43"/>
      <c r="AA43"/>
      <c r="AB43"/>
      <c r="AC43"/>
      <c r="AD43"/>
      <c r="AE43"/>
      <c r="AF43"/>
      <c r="AG43"/>
      <c r="AH43"/>
      <c r="AI43"/>
      <c r="AJ43"/>
      <c r="AK43"/>
      <c r="AL43"/>
      <c r="AM43"/>
    </row>
    <row r="44" spans="1:47" s="88" customFormat="1" ht="32.25" customHeight="1" x14ac:dyDescent="0.2">
      <c r="A44" s="107">
        <v>0.1</v>
      </c>
      <c r="B44" s="108" t="s">
        <v>117</v>
      </c>
      <c r="C44" s="12"/>
      <c r="D44" s="17"/>
      <c r="E44" s="224"/>
      <c r="F44" s="251"/>
      <c r="G44" s="252"/>
      <c r="H44" s="15"/>
      <c r="I44" s="15"/>
      <c r="J44"/>
      <c r="K44"/>
      <c r="L44"/>
      <c r="M44"/>
      <c r="N44"/>
      <c r="O44"/>
      <c r="P44"/>
      <c r="Q44"/>
      <c r="R44"/>
      <c r="S44"/>
      <c r="T44"/>
      <c r="U44"/>
      <c r="V44"/>
      <c r="W44"/>
      <c r="X44"/>
      <c r="Y44"/>
      <c r="Z44"/>
      <c r="AA44"/>
      <c r="AB44"/>
      <c r="AC44"/>
      <c r="AD44"/>
      <c r="AE44"/>
      <c r="AF44"/>
      <c r="AG44"/>
      <c r="AH44"/>
      <c r="AI44"/>
      <c r="AJ44"/>
      <c r="AK44"/>
      <c r="AL44"/>
      <c r="AM44"/>
    </row>
    <row r="45" spans="1:47" s="88" customFormat="1" ht="32.25" customHeight="1" x14ac:dyDescent="0.2">
      <c r="A45" s="109">
        <v>0.2</v>
      </c>
      <c r="B45" s="110" t="s">
        <v>118</v>
      </c>
      <c r="C45" s="12"/>
      <c r="D45" s="18"/>
      <c r="E45" s="225"/>
      <c r="F45" s="251"/>
      <c r="G45" s="252"/>
      <c r="H45" s="15"/>
      <c r="I45" s="15"/>
      <c r="J45"/>
      <c r="K45"/>
      <c r="L45"/>
      <c r="M45"/>
      <c r="N45"/>
      <c r="O45"/>
      <c r="P45"/>
      <c r="Q45"/>
      <c r="R45"/>
      <c r="S45"/>
      <c r="T45"/>
      <c r="U45"/>
      <c r="V45"/>
      <c r="W45"/>
      <c r="X45"/>
      <c r="Y45"/>
      <c r="Z45"/>
      <c r="AA45"/>
      <c r="AB45"/>
      <c r="AC45"/>
      <c r="AD45"/>
      <c r="AE45"/>
      <c r="AF45"/>
      <c r="AG45"/>
      <c r="AH45"/>
      <c r="AI45"/>
      <c r="AJ45"/>
      <c r="AK45"/>
      <c r="AL45"/>
      <c r="AM45"/>
    </row>
    <row r="46" spans="1:47" s="88" customFormat="1" ht="32.25" customHeight="1" x14ac:dyDescent="0.2">
      <c r="A46" s="109">
        <v>0.3</v>
      </c>
      <c r="B46" s="110" t="s">
        <v>119</v>
      </c>
      <c r="C46" s="12"/>
      <c r="D46" s="18"/>
      <c r="E46" s="225"/>
      <c r="F46" s="251"/>
      <c r="G46" s="252"/>
      <c r="H46" s="15"/>
      <c r="I46" s="15"/>
      <c r="J46"/>
      <c r="K46"/>
      <c r="L46"/>
      <c r="M46"/>
      <c r="N46"/>
      <c r="O46"/>
      <c r="P46"/>
      <c r="Q46"/>
      <c r="R46"/>
      <c r="S46"/>
      <c r="T46"/>
      <c r="U46"/>
      <c r="V46"/>
      <c r="W46"/>
      <c r="X46"/>
      <c r="Y46"/>
      <c r="Z46"/>
      <c r="AA46"/>
      <c r="AB46"/>
      <c r="AC46"/>
      <c r="AD46"/>
      <c r="AE46"/>
      <c r="AF46"/>
      <c r="AG46"/>
      <c r="AH46"/>
      <c r="AI46"/>
      <c r="AJ46"/>
      <c r="AK46"/>
      <c r="AL46"/>
      <c r="AM46"/>
    </row>
    <row r="47" spans="1:47" s="88" customFormat="1" ht="32.25" customHeight="1" x14ac:dyDescent="0.2">
      <c r="A47" s="109">
        <v>0.4</v>
      </c>
      <c r="B47" s="110" t="s">
        <v>120</v>
      </c>
      <c r="C47" s="12"/>
      <c r="D47" s="18"/>
      <c r="E47" s="226"/>
      <c r="F47" s="251"/>
      <c r="G47" s="252"/>
      <c r="H47" s="15"/>
      <c r="I47" s="15"/>
      <c r="J47"/>
      <c r="K47"/>
      <c r="L47"/>
      <c r="M47"/>
      <c r="N47"/>
      <c r="O47"/>
      <c r="P47"/>
      <c r="Q47"/>
      <c r="R47"/>
      <c r="S47"/>
      <c r="T47"/>
      <c r="U47"/>
      <c r="V47"/>
      <c r="W47"/>
      <c r="X47"/>
      <c r="Y47"/>
      <c r="Z47"/>
      <c r="AA47"/>
      <c r="AB47"/>
      <c r="AC47"/>
      <c r="AD47"/>
      <c r="AE47"/>
      <c r="AF47"/>
      <c r="AG47"/>
      <c r="AH47"/>
      <c r="AI47"/>
      <c r="AJ47"/>
      <c r="AK47"/>
      <c r="AL47"/>
      <c r="AM47"/>
    </row>
    <row r="48" spans="1:47" s="88" customFormat="1" ht="32.25" customHeight="1" x14ac:dyDescent="0.2">
      <c r="A48" s="109">
        <v>1</v>
      </c>
      <c r="B48" s="110" t="s">
        <v>121</v>
      </c>
      <c r="C48" s="12"/>
      <c r="D48" s="18"/>
      <c r="E48" s="13"/>
      <c r="F48" s="251"/>
      <c r="G48" s="252"/>
      <c r="H48" s="15"/>
      <c r="I48" s="15"/>
      <c r="J48"/>
      <c r="K48"/>
      <c r="L48"/>
      <c r="M48"/>
      <c r="N48"/>
      <c r="O48"/>
      <c r="P48"/>
      <c r="Q48"/>
      <c r="R48"/>
      <c r="S48"/>
      <c r="T48"/>
      <c r="U48"/>
      <c r="V48"/>
      <c r="W48"/>
      <c r="X48"/>
      <c r="Y48"/>
      <c r="Z48"/>
      <c r="AA48"/>
      <c r="AB48"/>
      <c r="AC48"/>
      <c r="AD48"/>
      <c r="AE48"/>
      <c r="AF48"/>
      <c r="AG48"/>
      <c r="AH48"/>
      <c r="AI48"/>
      <c r="AJ48"/>
      <c r="AK48"/>
      <c r="AL48"/>
      <c r="AM48"/>
    </row>
    <row r="49" spans="1:39" s="88" customFormat="1" ht="32.25" customHeight="1" x14ac:dyDescent="0.2">
      <c r="A49" s="109">
        <v>2.1</v>
      </c>
      <c r="B49" s="110" t="s">
        <v>122</v>
      </c>
      <c r="C49" s="12"/>
      <c r="D49" s="18"/>
      <c r="E49" s="13"/>
      <c r="F49" s="251"/>
      <c r="G49" s="252"/>
      <c r="H49" s="15"/>
      <c r="I49" s="15"/>
      <c r="J49"/>
      <c r="K49"/>
      <c r="L49"/>
      <c r="M49"/>
      <c r="N49"/>
      <c r="O49"/>
      <c r="P49"/>
      <c r="Q49"/>
      <c r="R49"/>
      <c r="S49"/>
      <c r="T49"/>
      <c r="U49"/>
      <c r="V49"/>
      <c r="W49"/>
      <c r="X49"/>
      <c r="Y49"/>
      <c r="Z49"/>
      <c r="AA49"/>
      <c r="AB49"/>
      <c r="AC49"/>
      <c r="AD49"/>
      <c r="AE49"/>
      <c r="AF49"/>
      <c r="AG49"/>
      <c r="AH49"/>
      <c r="AI49"/>
      <c r="AJ49"/>
      <c r="AK49"/>
      <c r="AL49"/>
      <c r="AM49"/>
    </row>
    <row r="50" spans="1:39" s="88" customFormat="1" ht="32.25" customHeight="1" x14ac:dyDescent="0.2">
      <c r="A50" s="109">
        <v>2.2000000000000002</v>
      </c>
      <c r="B50" s="110" t="s">
        <v>123</v>
      </c>
      <c r="C50" s="12"/>
      <c r="D50" s="18"/>
      <c r="E50" s="13"/>
      <c r="F50" s="251"/>
      <c r="G50" s="252"/>
      <c r="H50" s="15"/>
      <c r="I50" s="15"/>
      <c r="J50"/>
      <c r="K50"/>
      <c r="L50"/>
      <c r="M50"/>
      <c r="N50"/>
      <c r="O50"/>
      <c r="P50"/>
      <c r="Q50"/>
      <c r="R50"/>
      <c r="S50"/>
      <c r="T50"/>
      <c r="U50"/>
      <c r="V50"/>
      <c r="W50"/>
      <c r="X50"/>
      <c r="Y50"/>
      <c r="Z50"/>
      <c r="AA50"/>
      <c r="AB50"/>
      <c r="AC50"/>
      <c r="AD50"/>
      <c r="AE50"/>
      <c r="AF50"/>
      <c r="AG50"/>
      <c r="AH50"/>
      <c r="AI50"/>
      <c r="AJ50"/>
      <c r="AK50"/>
      <c r="AL50"/>
      <c r="AM50"/>
    </row>
    <row r="51" spans="1:39" s="88" customFormat="1" ht="32.25" customHeight="1" x14ac:dyDescent="0.2">
      <c r="A51" s="109">
        <v>2.2999999999999998</v>
      </c>
      <c r="B51" s="110" t="s">
        <v>124</v>
      </c>
      <c r="C51" s="12"/>
      <c r="D51" s="18"/>
      <c r="E51" s="13"/>
      <c r="F51" s="251"/>
      <c r="G51" s="252"/>
      <c r="H51" s="15"/>
      <c r="I51" s="15"/>
      <c r="J51"/>
      <c r="K51"/>
      <c r="L51"/>
      <c r="M51"/>
      <c r="N51"/>
      <c r="O51"/>
      <c r="P51"/>
      <c r="Q51"/>
      <c r="R51"/>
      <c r="S51"/>
      <c r="T51"/>
      <c r="U51"/>
      <c r="V51"/>
      <c r="W51"/>
      <c r="X51"/>
      <c r="Y51"/>
      <c r="Z51"/>
      <c r="AA51"/>
      <c r="AB51"/>
      <c r="AC51"/>
      <c r="AD51"/>
      <c r="AE51"/>
      <c r="AF51"/>
      <c r="AG51"/>
      <c r="AH51"/>
      <c r="AI51"/>
      <c r="AJ51"/>
      <c r="AK51"/>
      <c r="AL51"/>
      <c r="AM51"/>
    </row>
    <row r="52" spans="1:39" s="88" customFormat="1" ht="32.25" customHeight="1" x14ac:dyDescent="0.2">
      <c r="A52" s="109">
        <v>2.4</v>
      </c>
      <c r="B52" s="110" t="s">
        <v>125</v>
      </c>
      <c r="C52" s="12"/>
      <c r="D52" s="18"/>
      <c r="E52" s="13"/>
      <c r="F52" s="251"/>
      <c r="G52" s="252"/>
      <c r="H52" s="15"/>
      <c r="I52" s="15"/>
      <c r="J52"/>
      <c r="K52"/>
      <c r="L52"/>
      <c r="M52"/>
      <c r="N52"/>
      <c r="O52"/>
      <c r="P52"/>
      <c r="Q52"/>
      <c r="R52"/>
      <c r="S52"/>
      <c r="T52"/>
      <c r="U52"/>
      <c r="V52"/>
      <c r="W52"/>
      <c r="X52"/>
      <c r="Y52"/>
      <c r="Z52"/>
      <c r="AA52"/>
      <c r="AB52"/>
      <c r="AC52"/>
      <c r="AD52"/>
      <c r="AE52"/>
      <c r="AF52"/>
      <c r="AG52"/>
      <c r="AH52"/>
      <c r="AI52"/>
      <c r="AJ52"/>
      <c r="AK52"/>
      <c r="AL52"/>
      <c r="AM52"/>
    </row>
    <row r="53" spans="1:39" s="88" customFormat="1" ht="32.25" customHeight="1" x14ac:dyDescent="0.2">
      <c r="A53" s="109">
        <v>2.5</v>
      </c>
      <c r="B53" s="110" t="s">
        <v>126</v>
      </c>
      <c r="C53" s="12"/>
      <c r="D53" s="18"/>
      <c r="E53" s="13"/>
      <c r="F53" s="251"/>
      <c r="G53" s="252"/>
      <c r="H53" s="15"/>
      <c r="I53" s="15"/>
      <c r="J53"/>
      <c r="K53"/>
      <c r="L53"/>
      <c r="M53"/>
      <c r="N53"/>
      <c r="O53"/>
      <c r="P53"/>
      <c r="Q53"/>
      <c r="R53"/>
      <c r="S53"/>
      <c r="T53"/>
      <c r="U53"/>
      <c r="V53"/>
      <c r="W53"/>
      <c r="X53"/>
      <c r="Y53"/>
      <c r="Z53"/>
      <c r="AA53"/>
      <c r="AB53"/>
      <c r="AC53"/>
      <c r="AD53"/>
      <c r="AE53"/>
      <c r="AF53"/>
      <c r="AG53"/>
      <c r="AH53"/>
      <c r="AI53"/>
      <c r="AJ53"/>
      <c r="AK53"/>
      <c r="AL53"/>
      <c r="AM53"/>
    </row>
    <row r="54" spans="1:39" s="88" customFormat="1" ht="32.25" customHeight="1" x14ac:dyDescent="0.2">
      <c r="A54" s="109">
        <v>2.6</v>
      </c>
      <c r="B54" s="110" t="s">
        <v>127</v>
      </c>
      <c r="C54" s="12"/>
      <c r="D54" s="18"/>
      <c r="E54" s="13"/>
      <c r="F54" s="251"/>
      <c r="G54" s="252"/>
      <c r="H54" s="15"/>
      <c r="I54" s="15"/>
      <c r="J54"/>
      <c r="K54"/>
      <c r="L54"/>
      <c r="M54"/>
      <c r="N54"/>
      <c r="O54"/>
      <c r="P54"/>
      <c r="Q54"/>
      <c r="R54"/>
      <c r="S54"/>
      <c r="T54"/>
      <c r="U54"/>
      <c r="V54"/>
      <c r="W54"/>
      <c r="X54"/>
      <c r="Y54"/>
      <c r="Z54"/>
      <c r="AA54"/>
      <c r="AB54"/>
      <c r="AC54"/>
      <c r="AD54"/>
      <c r="AE54"/>
      <c r="AF54"/>
      <c r="AG54"/>
      <c r="AH54"/>
      <c r="AI54"/>
      <c r="AJ54"/>
      <c r="AK54"/>
      <c r="AL54"/>
      <c r="AM54"/>
    </row>
    <row r="55" spans="1:39" s="88" customFormat="1" ht="32.25" customHeight="1" x14ac:dyDescent="0.2">
      <c r="A55" s="109">
        <v>2.7</v>
      </c>
      <c r="B55" s="110" t="s">
        <v>128</v>
      </c>
      <c r="C55" s="12"/>
      <c r="D55" s="18"/>
      <c r="E55" s="13"/>
      <c r="F55" s="251"/>
      <c r="G55" s="252"/>
      <c r="H55" s="15"/>
      <c r="I55" s="15"/>
      <c r="J55"/>
      <c r="K55"/>
      <c r="L55"/>
      <c r="M55"/>
      <c r="N55"/>
      <c r="O55"/>
      <c r="P55"/>
      <c r="Q55"/>
      <c r="R55"/>
      <c r="S55"/>
      <c r="T55"/>
      <c r="U55"/>
      <c r="V55"/>
      <c r="W55"/>
      <c r="X55"/>
      <c r="Y55"/>
      <c r="Z55"/>
      <c r="AA55"/>
      <c r="AB55"/>
      <c r="AC55"/>
      <c r="AD55"/>
      <c r="AE55"/>
      <c r="AF55"/>
      <c r="AG55"/>
      <c r="AH55"/>
      <c r="AI55"/>
      <c r="AJ55"/>
      <c r="AK55"/>
      <c r="AL55"/>
      <c r="AM55"/>
    </row>
    <row r="56" spans="1:39" s="88" customFormat="1" ht="32.25" customHeight="1" x14ac:dyDescent="0.2">
      <c r="A56" s="109">
        <v>2.8</v>
      </c>
      <c r="B56" s="110" t="s">
        <v>129</v>
      </c>
      <c r="C56" s="12"/>
      <c r="D56" s="18"/>
      <c r="E56" s="13"/>
      <c r="F56" s="251"/>
      <c r="G56" s="252"/>
      <c r="H56" s="15"/>
      <c r="I56" s="15"/>
      <c r="J56"/>
      <c r="K56"/>
      <c r="L56"/>
      <c r="M56"/>
      <c r="N56"/>
      <c r="O56"/>
      <c r="P56"/>
      <c r="Q56"/>
      <c r="R56"/>
      <c r="S56"/>
      <c r="T56"/>
      <c r="U56"/>
      <c r="V56"/>
      <c r="W56"/>
      <c r="X56"/>
      <c r="Y56"/>
      <c r="Z56"/>
      <c r="AA56"/>
      <c r="AB56"/>
      <c r="AC56"/>
      <c r="AD56"/>
      <c r="AE56"/>
      <c r="AF56"/>
      <c r="AG56"/>
      <c r="AH56"/>
      <c r="AI56"/>
      <c r="AJ56"/>
      <c r="AK56"/>
      <c r="AL56"/>
      <c r="AM56"/>
    </row>
    <row r="57" spans="1:39" s="88" customFormat="1" ht="32.25" customHeight="1" x14ac:dyDescent="0.2">
      <c r="A57" s="109">
        <v>3</v>
      </c>
      <c r="B57" s="110" t="s">
        <v>130</v>
      </c>
      <c r="C57" s="12"/>
      <c r="D57" s="18"/>
      <c r="E57" s="13"/>
      <c r="F57" s="251"/>
      <c r="G57" s="252"/>
      <c r="H57" s="15"/>
      <c r="I57" s="15"/>
      <c r="J57"/>
      <c r="K57"/>
      <c r="L57"/>
      <c r="M57"/>
      <c r="N57"/>
      <c r="O57"/>
      <c r="P57"/>
      <c r="Q57"/>
      <c r="R57"/>
      <c r="S57"/>
      <c r="T57"/>
      <c r="U57"/>
      <c r="V57"/>
      <c r="W57"/>
      <c r="X57"/>
      <c r="Y57"/>
      <c r="Z57"/>
      <c r="AA57"/>
      <c r="AB57"/>
      <c r="AC57"/>
      <c r="AD57"/>
      <c r="AE57"/>
      <c r="AF57"/>
      <c r="AG57"/>
      <c r="AH57"/>
      <c r="AI57"/>
      <c r="AJ57"/>
      <c r="AK57"/>
      <c r="AL57"/>
      <c r="AM57"/>
    </row>
    <row r="58" spans="1:39" s="88" customFormat="1" ht="32.25" customHeight="1" x14ac:dyDescent="0.2">
      <c r="A58" s="109">
        <v>4</v>
      </c>
      <c r="B58" s="110" t="s">
        <v>131</v>
      </c>
      <c r="C58" s="12"/>
      <c r="D58" s="18"/>
      <c r="E58" s="13"/>
      <c r="F58" s="251"/>
      <c r="G58" s="252"/>
      <c r="H58" s="15"/>
      <c r="I58" s="15"/>
      <c r="J58"/>
      <c r="K58"/>
      <c r="L58"/>
      <c r="M58"/>
      <c r="N58"/>
      <c r="O58"/>
      <c r="P58"/>
      <c r="Q58"/>
      <c r="R58"/>
      <c r="S58"/>
      <c r="T58"/>
      <c r="U58"/>
      <c r="V58"/>
      <c r="W58"/>
      <c r="X58"/>
      <c r="Y58"/>
      <c r="Z58"/>
      <c r="AA58"/>
      <c r="AB58"/>
      <c r="AC58"/>
      <c r="AD58"/>
      <c r="AE58"/>
      <c r="AF58"/>
      <c r="AG58"/>
      <c r="AH58"/>
      <c r="AI58"/>
      <c r="AJ58"/>
      <c r="AK58"/>
      <c r="AL58"/>
      <c r="AM58"/>
    </row>
    <row r="59" spans="1:39" s="88" customFormat="1" ht="32.25" customHeight="1" x14ac:dyDescent="0.2">
      <c r="A59" s="109">
        <v>5</v>
      </c>
      <c r="B59" s="110" t="s">
        <v>132</v>
      </c>
      <c r="C59" s="12"/>
      <c r="D59" s="18"/>
      <c r="E59" s="13"/>
      <c r="F59" s="251"/>
      <c r="G59" s="252"/>
      <c r="H59" s="15"/>
      <c r="I59" s="15"/>
      <c r="J59"/>
      <c r="K59"/>
      <c r="L59"/>
      <c r="M59"/>
      <c r="N59"/>
      <c r="O59"/>
      <c r="P59"/>
      <c r="Q59"/>
      <c r="R59"/>
      <c r="S59"/>
      <c r="T59"/>
      <c r="U59"/>
      <c r="V59"/>
      <c r="W59"/>
      <c r="X59"/>
      <c r="Y59"/>
      <c r="Z59"/>
      <c r="AA59"/>
      <c r="AB59"/>
      <c r="AC59"/>
      <c r="AD59"/>
      <c r="AE59"/>
      <c r="AF59"/>
      <c r="AG59"/>
      <c r="AH59"/>
      <c r="AI59"/>
      <c r="AJ59"/>
      <c r="AK59"/>
      <c r="AL59"/>
      <c r="AM59"/>
    </row>
    <row r="60" spans="1:39" s="88" customFormat="1" ht="32.25" customHeight="1" x14ac:dyDescent="0.2">
      <c r="A60" s="109">
        <v>6</v>
      </c>
      <c r="B60" s="110" t="s">
        <v>133</v>
      </c>
      <c r="C60" s="12"/>
      <c r="D60" s="18"/>
      <c r="E60" s="13"/>
      <c r="F60" s="251"/>
      <c r="G60" s="252"/>
      <c r="H60" s="15"/>
      <c r="I60" s="15"/>
      <c r="J60"/>
      <c r="K60"/>
      <c r="L60"/>
      <c r="M60"/>
      <c r="N60"/>
      <c r="O60"/>
      <c r="P60"/>
      <c r="Q60"/>
      <c r="R60"/>
      <c r="S60"/>
      <c r="T60"/>
      <c r="U60"/>
      <c r="V60"/>
      <c r="W60"/>
      <c r="X60"/>
      <c r="Y60"/>
      <c r="Z60"/>
      <c r="AA60"/>
      <c r="AB60"/>
      <c r="AC60"/>
      <c r="AD60"/>
      <c r="AE60"/>
      <c r="AF60"/>
      <c r="AG60"/>
      <c r="AH60"/>
      <c r="AI60"/>
      <c r="AJ60"/>
      <c r="AK60"/>
      <c r="AL60"/>
      <c r="AM60"/>
    </row>
    <row r="61" spans="1:39" s="88" customFormat="1" ht="32.25" customHeight="1" x14ac:dyDescent="0.2">
      <c r="A61" s="109">
        <v>7</v>
      </c>
      <c r="B61" s="110" t="s">
        <v>134</v>
      </c>
      <c r="C61" s="12"/>
      <c r="D61" s="18"/>
      <c r="E61" s="13"/>
      <c r="F61" s="251"/>
      <c r="G61" s="252"/>
      <c r="H61" s="15"/>
      <c r="I61" s="15"/>
      <c r="J61"/>
      <c r="K61"/>
      <c r="L61"/>
      <c r="M61"/>
      <c r="N61"/>
      <c r="O61"/>
      <c r="P61"/>
      <c r="Q61"/>
      <c r="R61"/>
      <c r="S61"/>
      <c r="T61"/>
      <c r="U61"/>
      <c r="V61"/>
      <c r="W61"/>
      <c r="X61"/>
      <c r="Y61"/>
      <c r="Z61"/>
      <c r="AA61"/>
      <c r="AB61"/>
      <c r="AC61"/>
      <c r="AD61"/>
      <c r="AE61"/>
      <c r="AF61"/>
      <c r="AG61"/>
      <c r="AH61"/>
      <c r="AI61"/>
      <c r="AJ61"/>
      <c r="AK61"/>
      <c r="AL61"/>
      <c r="AM61"/>
    </row>
    <row r="62" spans="1:39" s="88" customFormat="1" ht="32.25" customHeight="1" thickBot="1" x14ac:dyDescent="0.25">
      <c r="A62" s="109">
        <v>8</v>
      </c>
      <c r="B62" s="110" t="s">
        <v>135</v>
      </c>
      <c r="C62" s="11"/>
      <c r="D62" s="17"/>
      <c r="E62" s="14"/>
      <c r="F62" s="349"/>
      <c r="G62" s="350"/>
      <c r="H62" s="16"/>
      <c r="I62" s="16"/>
      <c r="J62"/>
      <c r="K62"/>
      <c r="L62"/>
      <c r="M62"/>
      <c r="N62"/>
      <c r="O62"/>
      <c r="P62"/>
      <c r="Q62"/>
      <c r="R62"/>
      <c r="S62"/>
      <c r="T62"/>
      <c r="U62"/>
      <c r="V62"/>
      <c r="W62"/>
      <c r="X62"/>
      <c r="Y62"/>
      <c r="Z62"/>
      <c r="AA62"/>
      <c r="AB62"/>
      <c r="AC62"/>
      <c r="AD62"/>
      <c r="AE62"/>
      <c r="AF62"/>
      <c r="AG62"/>
      <c r="AH62"/>
      <c r="AI62"/>
      <c r="AJ62"/>
      <c r="AK62"/>
      <c r="AL62"/>
      <c r="AM62"/>
    </row>
    <row r="63" spans="1:39" s="114" customFormat="1" ht="33" customHeight="1" thickBot="1" x14ac:dyDescent="0.25">
      <c r="A63" s="88"/>
      <c r="B63" s="88"/>
      <c r="C63" s="112" t="s">
        <v>136</v>
      </c>
      <c r="D63" s="55">
        <f>SUM(D44:D62)</f>
        <v>0</v>
      </c>
      <c r="E63" s="351"/>
      <c r="F63" s="351"/>
      <c r="G63" s="351"/>
      <c r="H63" s="57">
        <f>SUM(H44:H62)</f>
        <v>0</v>
      </c>
      <c r="I63" s="57">
        <f>SUM(I44:I62)</f>
        <v>0</v>
      </c>
      <c r="J63"/>
      <c r="K63"/>
      <c r="L63"/>
      <c r="M63"/>
      <c r="N63"/>
      <c r="O63"/>
      <c r="P63"/>
      <c r="Q63"/>
      <c r="R63"/>
      <c r="S63"/>
      <c r="T63"/>
      <c r="U63"/>
      <c r="V63"/>
      <c r="W63"/>
      <c r="X63"/>
      <c r="Y63"/>
      <c r="Z63"/>
      <c r="AA63"/>
      <c r="AB63"/>
      <c r="AC63"/>
      <c r="AD63"/>
      <c r="AE63"/>
      <c r="AF63"/>
      <c r="AG63"/>
      <c r="AH63"/>
      <c r="AI63"/>
      <c r="AJ63"/>
      <c r="AK63"/>
    </row>
    <row r="64" spans="1:39" s="114" customFormat="1" ht="33" customHeight="1" thickBot="1" x14ac:dyDescent="0.25">
      <c r="A64" s="91"/>
      <c r="B64" s="91"/>
      <c r="C64" s="113" t="s">
        <v>137</v>
      </c>
      <c r="D64" s="60" t="e">
        <f>D63/$C$6</f>
        <v>#DIV/0!</v>
      </c>
      <c r="E64" s="352"/>
      <c r="F64" s="352"/>
      <c r="G64" s="352"/>
      <c r="H64" s="61" t="e">
        <f t="shared" ref="H64:I64" si="3">H63/$C$6</f>
        <v>#DIV/0!</v>
      </c>
      <c r="I64" s="61" t="e">
        <f t="shared" si="3"/>
        <v>#DIV/0!</v>
      </c>
      <c r="J64"/>
      <c r="K64"/>
      <c r="L64"/>
      <c r="M64"/>
      <c r="N64"/>
      <c r="O64"/>
      <c r="P64"/>
      <c r="Q64"/>
      <c r="R64"/>
      <c r="S64"/>
      <c r="T64"/>
      <c r="U64"/>
      <c r="V64"/>
      <c r="W64"/>
      <c r="X64"/>
      <c r="Y64"/>
      <c r="Z64"/>
      <c r="AA64"/>
      <c r="AB64"/>
      <c r="AC64"/>
      <c r="AD64"/>
      <c r="AE64"/>
      <c r="AF64"/>
      <c r="AG64"/>
      <c r="AH64"/>
      <c r="AI64"/>
      <c r="AJ64"/>
      <c r="AK64"/>
    </row>
    <row r="65" spans="1:47" s="114" customFormat="1" ht="27" customHeight="1" x14ac:dyDescent="0.2">
      <c r="A65" s="91"/>
      <c r="B65" s="91"/>
      <c r="C65" s="90"/>
      <c r="D65" s="90"/>
      <c r="E65" s="90"/>
      <c r="F65" s="90"/>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row>
    <row r="66" spans="1:47" s="114" customFormat="1" ht="87.75" customHeight="1" x14ac:dyDescent="0.2">
      <c r="A66" s="308" t="s">
        <v>138</v>
      </c>
      <c r="B66" s="309"/>
      <c r="C66" s="28"/>
      <c r="D66" s="90"/>
      <c r="E66" s="90"/>
      <c r="F66" s="90"/>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row>
    <row r="67" spans="1:47" s="114" customFormat="1" ht="31.5" customHeight="1" x14ac:dyDescent="0.2">
      <c r="A67" s="91"/>
      <c r="B67" s="91"/>
      <c r="C67" s="90"/>
      <c r="D67" s="90"/>
      <c r="E67" s="90"/>
      <c r="F67" s="90"/>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row>
    <row r="68" spans="1:47" s="114" customFormat="1" ht="36" customHeight="1" x14ac:dyDescent="0.2">
      <c r="A68" s="253" t="s">
        <v>139</v>
      </c>
      <c r="B68" s="253"/>
      <c r="C68" s="253"/>
      <c r="D68" s="253"/>
      <c r="E68" s="253"/>
      <c r="F68" s="253"/>
      <c r="G68" s="253"/>
      <c r="H68" s="253"/>
      <c r="I68" s="253"/>
      <c r="J68" s="253"/>
      <c r="K68" s="253"/>
      <c r="L68" s="253"/>
      <c r="M68" s="253"/>
      <c r="N68" s="253"/>
      <c r="O68" s="253"/>
      <c r="P68" s="253"/>
      <c r="Q68" s="253"/>
      <c r="R68" s="253"/>
      <c r="S68" s="253"/>
      <c r="T68" s="253"/>
      <c r="U68"/>
      <c r="V68"/>
      <c r="W68"/>
      <c r="X68"/>
      <c r="Y68"/>
      <c r="Z68"/>
      <c r="AA68"/>
      <c r="AB68"/>
      <c r="AC68"/>
      <c r="AD68"/>
      <c r="AE68"/>
      <c r="AF68"/>
      <c r="AG68"/>
      <c r="AH68"/>
      <c r="AI68"/>
      <c r="AJ68"/>
      <c r="AK68"/>
      <c r="AL68"/>
      <c r="AM68"/>
      <c r="AN68"/>
      <c r="AO68"/>
      <c r="AP68"/>
      <c r="AQ68"/>
      <c r="AR68"/>
      <c r="AS68"/>
      <c r="AT68"/>
      <c r="AU68"/>
    </row>
    <row r="69" spans="1:47" s="114" customFormat="1" x14ac:dyDescent="0.2">
      <c r="A69" s="254"/>
      <c r="B69" s="254"/>
      <c r="C69" s="254"/>
      <c r="D69" s="254"/>
      <c r="E69" s="254"/>
      <c r="F69" s="254"/>
      <c r="G69" s="254"/>
      <c r="H69" s="254"/>
      <c r="I69" s="254"/>
      <c r="J69" s="254"/>
      <c r="K69" s="254"/>
      <c r="L69" s="254"/>
      <c r="M69" s="254"/>
      <c r="N69" s="254"/>
      <c r="O69" s="254"/>
      <c r="P69" s="254"/>
      <c r="Q69" s="254"/>
      <c r="R69" s="254"/>
      <c r="S69" s="254"/>
      <c r="T69" s="254"/>
      <c r="U69"/>
      <c r="V69"/>
      <c r="W69"/>
      <c r="X69"/>
      <c r="Y69"/>
      <c r="Z69"/>
      <c r="AA69"/>
      <c r="AB69"/>
      <c r="AC69"/>
      <c r="AD69"/>
      <c r="AE69"/>
      <c r="AF69"/>
      <c r="AG69"/>
      <c r="AH69"/>
      <c r="AI69"/>
      <c r="AJ69"/>
      <c r="AK69"/>
      <c r="AL69"/>
      <c r="AM69"/>
      <c r="AN69"/>
      <c r="AO69"/>
      <c r="AP69"/>
      <c r="AQ69"/>
      <c r="AR69"/>
      <c r="AS69"/>
      <c r="AT69"/>
      <c r="AU69"/>
    </row>
    <row r="70" spans="1:47" ht="23.25" customHeight="1" x14ac:dyDescent="0.2">
      <c r="A70" s="255" t="s">
        <v>140</v>
      </c>
      <c r="B70" s="256"/>
      <c r="C70" s="183" t="s">
        <v>186</v>
      </c>
      <c r="D70" s="183" t="s">
        <v>142</v>
      </c>
      <c r="E70" s="262" t="s">
        <v>143</v>
      </c>
      <c r="F70" s="263"/>
      <c r="G70" s="266" t="s">
        <v>144</v>
      </c>
      <c r="H70" s="266"/>
      <c r="I70" s="266"/>
      <c r="J70" s="266"/>
      <c r="K70" s="266"/>
      <c r="L70" s="266"/>
      <c r="M70" s="266"/>
      <c r="N70" s="266"/>
      <c r="O70" s="262" t="s">
        <v>145</v>
      </c>
      <c r="P70" s="266"/>
      <c r="Q70" s="266"/>
      <c r="R70" s="263"/>
      <c r="S70" s="268" t="s">
        <v>146</v>
      </c>
      <c r="T70" s="263" t="s">
        <v>147</v>
      </c>
    </row>
    <row r="71" spans="1:47" ht="39.4" customHeight="1" x14ac:dyDescent="0.2">
      <c r="A71" s="257"/>
      <c r="B71" s="258"/>
      <c r="C71" s="184"/>
      <c r="D71" s="261"/>
      <c r="E71" s="264"/>
      <c r="F71" s="265"/>
      <c r="G71" s="267"/>
      <c r="H71" s="267"/>
      <c r="I71" s="267"/>
      <c r="J71" s="267"/>
      <c r="K71" s="267"/>
      <c r="L71" s="267"/>
      <c r="M71" s="267"/>
      <c r="N71" s="267"/>
      <c r="O71" s="264"/>
      <c r="P71" s="267"/>
      <c r="Q71" s="267"/>
      <c r="R71" s="265"/>
      <c r="S71" s="269"/>
      <c r="T71" s="265"/>
    </row>
    <row r="72" spans="1:47" ht="24.75" customHeight="1" x14ac:dyDescent="0.2">
      <c r="A72" s="259"/>
      <c r="B72" s="260"/>
      <c r="C72" s="185"/>
      <c r="D72" s="291" t="s">
        <v>148</v>
      </c>
      <c r="E72" s="292"/>
      <c r="F72" s="293"/>
      <c r="G72" s="291" t="s">
        <v>149</v>
      </c>
      <c r="H72" s="292"/>
      <c r="I72" s="292"/>
      <c r="J72" s="292"/>
      <c r="K72" s="292"/>
      <c r="L72" s="292"/>
      <c r="M72" s="292"/>
      <c r="N72" s="293"/>
      <c r="O72" s="291" t="s">
        <v>150</v>
      </c>
      <c r="P72" s="292"/>
      <c r="Q72" s="292"/>
      <c r="R72" s="293"/>
      <c r="S72" s="269"/>
      <c r="T72" s="263" t="s">
        <v>151</v>
      </c>
    </row>
    <row r="73" spans="1:47" ht="27" customHeight="1" x14ac:dyDescent="0.2">
      <c r="A73" s="116" t="s">
        <v>99</v>
      </c>
      <c r="B73" s="117"/>
      <c r="C73" s="118"/>
      <c r="D73" s="118" t="s">
        <v>152</v>
      </c>
      <c r="E73" s="118" t="s">
        <v>153</v>
      </c>
      <c r="F73" s="118" t="s">
        <v>154</v>
      </c>
      <c r="G73" s="118" t="s">
        <v>155</v>
      </c>
      <c r="H73" s="118" t="s">
        <v>156</v>
      </c>
      <c r="I73" s="118" t="s">
        <v>157</v>
      </c>
      <c r="J73" s="118" t="s">
        <v>158</v>
      </c>
      <c r="K73" s="118" t="s">
        <v>159</v>
      </c>
      <c r="L73" s="291" t="s">
        <v>160</v>
      </c>
      <c r="M73" s="293"/>
      <c r="N73" s="118" t="s">
        <v>161</v>
      </c>
      <c r="O73" s="118" t="s">
        <v>162</v>
      </c>
      <c r="P73" s="118" t="s">
        <v>163</v>
      </c>
      <c r="Q73" s="118" t="s">
        <v>164</v>
      </c>
      <c r="R73" s="118" t="s">
        <v>165</v>
      </c>
      <c r="S73" s="270"/>
      <c r="T73" s="265"/>
    </row>
    <row r="74" spans="1:47" ht="27" customHeight="1" x14ac:dyDescent="0.2">
      <c r="A74" s="119">
        <v>0.1</v>
      </c>
      <c r="B74" s="110" t="s">
        <v>117</v>
      </c>
      <c r="C74" s="272"/>
      <c r="D74" s="273"/>
      <c r="E74" s="273"/>
      <c r="F74" s="273"/>
      <c r="G74" s="273"/>
      <c r="H74" s="273"/>
      <c r="I74" s="273"/>
      <c r="J74" s="273"/>
      <c r="K74" s="273"/>
      <c r="L74" s="273"/>
      <c r="M74" s="273"/>
      <c r="N74" s="274"/>
      <c r="O74" s="37"/>
      <c r="P74" s="37"/>
      <c r="Q74" s="37"/>
      <c r="R74" s="37"/>
      <c r="S74" s="133">
        <f>SUM(C74:R74)</f>
        <v>0</v>
      </c>
      <c r="T74" s="34"/>
    </row>
    <row r="75" spans="1:47" ht="27" customHeight="1" x14ac:dyDescent="0.2">
      <c r="A75" s="109">
        <v>0.2</v>
      </c>
      <c r="B75" s="110" t="s">
        <v>118</v>
      </c>
      <c r="C75" s="275"/>
      <c r="D75" s="276"/>
      <c r="E75" s="276"/>
      <c r="F75" s="276"/>
      <c r="G75" s="276"/>
      <c r="H75" s="276"/>
      <c r="I75" s="276"/>
      <c r="J75" s="276"/>
      <c r="K75" s="276"/>
      <c r="L75" s="276"/>
      <c r="M75" s="276"/>
      <c r="N75" s="277"/>
      <c r="O75" s="37"/>
      <c r="P75" s="37"/>
      <c r="Q75" s="37"/>
      <c r="R75" s="37"/>
      <c r="S75" s="133">
        <f t="shared" ref="S75:S89" si="4">SUM(C75:R75)</f>
        <v>0</v>
      </c>
      <c r="T75" s="33"/>
    </row>
    <row r="76" spans="1:47" ht="27" customHeight="1" x14ac:dyDescent="0.2">
      <c r="A76" s="109">
        <v>0.3</v>
      </c>
      <c r="B76" s="110" t="s">
        <v>119</v>
      </c>
      <c r="C76" s="33"/>
      <c r="D76" s="33"/>
      <c r="E76" s="35"/>
      <c r="F76" s="36"/>
      <c r="G76" s="36"/>
      <c r="H76" s="37"/>
      <c r="I76" s="37"/>
      <c r="J76" s="37"/>
      <c r="K76" s="37"/>
      <c r="L76" s="322"/>
      <c r="M76" s="323"/>
      <c r="N76" s="324"/>
      <c r="O76" s="37"/>
      <c r="P76" s="37"/>
      <c r="Q76" s="37"/>
      <c r="R76" s="37"/>
      <c r="S76" s="133">
        <f t="shared" si="4"/>
        <v>0</v>
      </c>
      <c r="T76" s="33"/>
    </row>
    <row r="77" spans="1:47" ht="27" customHeight="1" x14ac:dyDescent="0.2">
      <c r="A77" s="109">
        <v>0.4</v>
      </c>
      <c r="B77" s="110" t="s">
        <v>120</v>
      </c>
      <c r="C77" s="33"/>
      <c r="D77" s="33"/>
      <c r="E77" s="35"/>
      <c r="F77" s="36"/>
      <c r="G77" s="38"/>
      <c r="H77" s="37"/>
      <c r="I77" s="37"/>
      <c r="J77" s="37"/>
      <c r="K77" s="37"/>
      <c r="L77" s="272"/>
      <c r="M77" s="273"/>
      <c r="N77" s="274"/>
      <c r="O77" s="37"/>
      <c r="P77" s="37"/>
      <c r="Q77" s="37"/>
      <c r="R77" s="37"/>
      <c r="S77" s="133">
        <f t="shared" si="4"/>
        <v>0</v>
      </c>
      <c r="T77" s="37"/>
    </row>
    <row r="78" spans="1:47" ht="27" customHeight="1" x14ac:dyDescent="0.2">
      <c r="A78" s="109">
        <v>0.5</v>
      </c>
      <c r="B78" s="110" t="s">
        <v>166</v>
      </c>
      <c r="C78" s="33"/>
      <c r="D78" s="33"/>
      <c r="E78" s="35"/>
      <c r="F78" s="36"/>
      <c r="G78" s="38"/>
      <c r="H78" s="37"/>
      <c r="I78" s="37"/>
      <c r="J78" s="37"/>
      <c r="K78" s="37"/>
      <c r="L78" s="272"/>
      <c r="M78" s="273"/>
      <c r="N78" s="274"/>
      <c r="O78" s="37"/>
      <c r="P78" s="37"/>
      <c r="Q78" s="37"/>
      <c r="R78" s="37"/>
      <c r="S78" s="133">
        <f t="shared" si="4"/>
        <v>0</v>
      </c>
      <c r="T78" s="37"/>
    </row>
    <row r="79" spans="1:47" ht="27" customHeight="1" x14ac:dyDescent="0.2">
      <c r="A79" s="109">
        <v>1</v>
      </c>
      <c r="B79" s="117" t="s">
        <v>121</v>
      </c>
      <c r="C79" s="33"/>
      <c r="D79" s="33"/>
      <c r="E79" s="39"/>
      <c r="F79" s="33"/>
      <c r="G79" s="37"/>
      <c r="H79" s="37"/>
      <c r="I79" s="37"/>
      <c r="J79" s="37"/>
      <c r="K79" s="37"/>
      <c r="L79" s="272"/>
      <c r="M79" s="273"/>
      <c r="N79" s="274"/>
      <c r="O79" s="37"/>
      <c r="P79" s="37"/>
      <c r="Q79" s="37"/>
      <c r="R79" s="37"/>
      <c r="S79" s="133">
        <f t="shared" si="4"/>
        <v>0</v>
      </c>
      <c r="T79" s="37"/>
    </row>
    <row r="80" spans="1:47" ht="27" customHeight="1" x14ac:dyDescent="0.2">
      <c r="A80" s="109">
        <v>2.1</v>
      </c>
      <c r="B80" s="110" t="s">
        <v>122</v>
      </c>
      <c r="C80" s="33"/>
      <c r="D80" s="33"/>
      <c r="E80" s="39"/>
      <c r="F80" s="33"/>
      <c r="G80" s="37"/>
      <c r="H80" s="37"/>
      <c r="I80" s="37"/>
      <c r="J80" s="37"/>
      <c r="K80" s="37"/>
      <c r="L80" s="272"/>
      <c r="M80" s="273"/>
      <c r="N80" s="274"/>
      <c r="O80" s="37"/>
      <c r="P80" s="37"/>
      <c r="Q80" s="37"/>
      <c r="R80" s="37"/>
      <c r="S80" s="133">
        <f t="shared" si="4"/>
        <v>0</v>
      </c>
      <c r="T80" s="33"/>
    </row>
    <row r="81" spans="1:20" ht="27" customHeight="1" x14ac:dyDescent="0.2">
      <c r="A81" s="109">
        <v>2.2000000000000002</v>
      </c>
      <c r="B81" s="110" t="s">
        <v>123</v>
      </c>
      <c r="C81" s="33"/>
      <c r="D81" s="33"/>
      <c r="E81" s="39"/>
      <c r="F81" s="33"/>
      <c r="G81" s="37"/>
      <c r="H81" s="37"/>
      <c r="I81" s="37"/>
      <c r="J81" s="37"/>
      <c r="K81" s="37"/>
      <c r="L81" s="272"/>
      <c r="M81" s="273"/>
      <c r="N81" s="274"/>
      <c r="O81" s="37"/>
      <c r="P81" s="37"/>
      <c r="Q81" s="37"/>
      <c r="R81" s="37"/>
      <c r="S81" s="133">
        <f t="shared" si="4"/>
        <v>0</v>
      </c>
      <c r="T81" s="33"/>
    </row>
    <row r="82" spans="1:20" ht="27" customHeight="1" x14ac:dyDescent="0.2">
      <c r="A82" s="109">
        <v>2.2999999999999998</v>
      </c>
      <c r="B82" s="110" t="s">
        <v>124</v>
      </c>
      <c r="C82" s="33"/>
      <c r="D82" s="33"/>
      <c r="E82" s="39"/>
      <c r="F82" s="33"/>
      <c r="G82" s="37"/>
      <c r="H82" s="37"/>
      <c r="I82" s="37"/>
      <c r="J82" s="37"/>
      <c r="K82" s="37"/>
      <c r="L82" s="272"/>
      <c r="M82" s="273"/>
      <c r="N82" s="274"/>
      <c r="O82" s="37"/>
      <c r="P82" s="37"/>
      <c r="Q82" s="37"/>
      <c r="R82" s="37"/>
      <c r="S82" s="133">
        <f t="shared" si="4"/>
        <v>0</v>
      </c>
      <c r="T82" s="33"/>
    </row>
    <row r="83" spans="1:20" ht="27" customHeight="1" x14ac:dyDescent="0.2">
      <c r="A83" s="109">
        <v>2.4</v>
      </c>
      <c r="B83" s="110" t="s">
        <v>125</v>
      </c>
      <c r="C83" s="33"/>
      <c r="D83" s="33"/>
      <c r="E83" s="39"/>
      <c r="F83" s="33"/>
      <c r="G83" s="37"/>
      <c r="H83" s="37"/>
      <c r="I83" s="37"/>
      <c r="J83" s="37"/>
      <c r="K83" s="37"/>
      <c r="L83" s="272"/>
      <c r="M83" s="273"/>
      <c r="N83" s="274"/>
      <c r="O83" s="37"/>
      <c r="P83" s="37"/>
      <c r="Q83" s="37"/>
      <c r="R83" s="37"/>
      <c r="S83" s="133">
        <f t="shared" si="4"/>
        <v>0</v>
      </c>
      <c r="T83" s="33"/>
    </row>
    <row r="84" spans="1:20" ht="27" customHeight="1" x14ac:dyDescent="0.2">
      <c r="A84" s="109">
        <v>2.5</v>
      </c>
      <c r="B84" s="110" t="s">
        <v>126</v>
      </c>
      <c r="C84" s="33"/>
      <c r="D84" s="33"/>
      <c r="E84" s="39"/>
      <c r="F84" s="33"/>
      <c r="G84" s="37"/>
      <c r="H84" s="37"/>
      <c r="I84" s="37"/>
      <c r="J84" s="37"/>
      <c r="K84" s="37"/>
      <c r="L84" s="272"/>
      <c r="M84" s="273"/>
      <c r="N84" s="274"/>
      <c r="O84" s="37"/>
      <c r="P84" s="37"/>
      <c r="Q84" s="37"/>
      <c r="R84" s="37"/>
      <c r="S84" s="133">
        <f t="shared" si="4"/>
        <v>0</v>
      </c>
      <c r="T84" s="33"/>
    </row>
    <row r="85" spans="1:20" ht="27" customHeight="1" x14ac:dyDescent="0.2">
      <c r="A85" s="109">
        <v>2.6</v>
      </c>
      <c r="B85" s="110" t="s">
        <v>127</v>
      </c>
      <c r="C85" s="33"/>
      <c r="D85" s="33"/>
      <c r="E85" s="39"/>
      <c r="F85" s="33"/>
      <c r="G85" s="37"/>
      <c r="H85" s="37"/>
      <c r="I85" s="37"/>
      <c r="J85" s="37"/>
      <c r="K85" s="37"/>
      <c r="L85" s="272"/>
      <c r="M85" s="273"/>
      <c r="N85" s="274"/>
      <c r="O85" s="37"/>
      <c r="P85" s="37"/>
      <c r="Q85" s="37"/>
      <c r="R85" s="37"/>
      <c r="S85" s="133">
        <f t="shared" si="4"/>
        <v>0</v>
      </c>
      <c r="T85" s="33"/>
    </row>
    <row r="86" spans="1:20" ht="27" customHeight="1" x14ac:dyDescent="0.2">
      <c r="A86" s="109">
        <v>2.7</v>
      </c>
      <c r="B86" s="110" t="s">
        <v>128</v>
      </c>
      <c r="C86" s="33"/>
      <c r="D86" s="33"/>
      <c r="E86" s="39"/>
      <c r="F86" s="33"/>
      <c r="G86" s="37"/>
      <c r="H86" s="37"/>
      <c r="I86" s="37"/>
      <c r="J86" s="37"/>
      <c r="K86" s="37"/>
      <c r="L86" s="272"/>
      <c r="M86" s="273"/>
      <c r="N86" s="274"/>
      <c r="O86" s="37"/>
      <c r="P86" s="37"/>
      <c r="Q86" s="37"/>
      <c r="R86" s="37"/>
      <c r="S86" s="133">
        <f t="shared" si="4"/>
        <v>0</v>
      </c>
      <c r="T86" s="33"/>
    </row>
    <row r="87" spans="1:20" ht="27" customHeight="1" x14ac:dyDescent="0.2">
      <c r="A87" s="109">
        <v>2.8</v>
      </c>
      <c r="B87" s="110" t="s">
        <v>129</v>
      </c>
      <c r="C87" s="33"/>
      <c r="D87" s="33"/>
      <c r="E87" s="39"/>
      <c r="F87" s="33"/>
      <c r="G87" s="37"/>
      <c r="H87" s="37"/>
      <c r="I87" s="37"/>
      <c r="J87" s="37"/>
      <c r="K87" s="37"/>
      <c r="L87" s="272"/>
      <c r="M87" s="273"/>
      <c r="N87" s="274"/>
      <c r="O87" s="37"/>
      <c r="P87" s="37"/>
      <c r="Q87" s="37"/>
      <c r="R87" s="37"/>
      <c r="S87" s="133">
        <f t="shared" si="4"/>
        <v>0</v>
      </c>
      <c r="T87" s="33"/>
    </row>
    <row r="88" spans="1:20" ht="27" customHeight="1" x14ac:dyDescent="0.2">
      <c r="A88" s="109">
        <v>3</v>
      </c>
      <c r="B88" s="117" t="s">
        <v>130</v>
      </c>
      <c r="C88" s="33"/>
      <c r="D88" s="33"/>
      <c r="E88" s="33"/>
      <c r="F88" s="33"/>
      <c r="G88" s="37"/>
      <c r="H88" s="37"/>
      <c r="I88" s="37"/>
      <c r="J88" s="37"/>
      <c r="K88" s="37"/>
      <c r="L88" s="272"/>
      <c r="M88" s="273"/>
      <c r="N88" s="274"/>
      <c r="O88" s="37"/>
      <c r="P88" s="37"/>
      <c r="Q88" s="37"/>
      <c r="R88" s="37"/>
      <c r="S88" s="133">
        <f t="shared" ref="S88" si="5">SUM(C88:R88)</f>
        <v>0</v>
      </c>
      <c r="T88" s="33"/>
    </row>
    <row r="89" spans="1:20" ht="27" customHeight="1" x14ac:dyDescent="0.2">
      <c r="A89" s="109">
        <v>4</v>
      </c>
      <c r="B89" s="117" t="s">
        <v>167</v>
      </c>
      <c r="C89" s="33"/>
      <c r="D89" s="33"/>
      <c r="E89" s="39"/>
      <c r="F89" s="33"/>
      <c r="G89" s="37"/>
      <c r="H89" s="37"/>
      <c r="I89" s="37"/>
      <c r="J89" s="37"/>
      <c r="K89" s="37"/>
      <c r="L89" s="275"/>
      <c r="M89" s="276"/>
      <c r="N89" s="277"/>
      <c r="O89" s="37"/>
      <c r="P89" s="37"/>
      <c r="Q89" s="37"/>
      <c r="R89" s="37"/>
      <c r="S89" s="133">
        <f t="shared" si="4"/>
        <v>0</v>
      </c>
      <c r="T89" s="36"/>
    </row>
    <row r="90" spans="1:20" ht="27" customHeight="1" x14ac:dyDescent="0.2">
      <c r="A90" s="109">
        <v>5</v>
      </c>
      <c r="B90" s="117" t="s">
        <v>132</v>
      </c>
      <c r="C90" s="33"/>
      <c r="D90" s="33"/>
      <c r="E90" s="39"/>
      <c r="F90" s="33"/>
      <c r="G90" s="37"/>
      <c r="H90" s="37"/>
      <c r="I90" s="37"/>
      <c r="J90" s="37"/>
      <c r="K90" s="37"/>
      <c r="L90" s="29" t="s">
        <v>168</v>
      </c>
      <c r="M90" s="29" t="s">
        <v>169</v>
      </c>
      <c r="N90" s="29" t="s">
        <v>170</v>
      </c>
      <c r="O90" s="37"/>
      <c r="P90" s="37"/>
      <c r="Q90" s="37"/>
      <c r="R90" s="37"/>
      <c r="S90" s="133">
        <f t="shared" ref="S90:S93" si="6">SUM(C90:R90)</f>
        <v>0</v>
      </c>
      <c r="T90" s="36"/>
    </row>
    <row r="91" spans="1:20" ht="27" customHeight="1" x14ac:dyDescent="0.2">
      <c r="A91" s="109">
        <v>6</v>
      </c>
      <c r="B91" s="117" t="s">
        <v>133</v>
      </c>
      <c r="C91" s="33"/>
      <c r="D91" s="33"/>
      <c r="E91" s="39"/>
      <c r="F91" s="33"/>
      <c r="G91" s="37"/>
      <c r="H91" s="37"/>
      <c r="I91" s="37"/>
      <c r="J91" s="37"/>
      <c r="K91" s="37"/>
      <c r="L91" s="325"/>
      <c r="M91" s="326"/>
      <c r="N91" s="327"/>
      <c r="O91" s="37"/>
      <c r="P91" s="37"/>
      <c r="Q91" s="37"/>
      <c r="R91" s="37"/>
      <c r="S91" s="133">
        <f t="shared" si="6"/>
        <v>0</v>
      </c>
      <c r="T91" s="33"/>
    </row>
    <row r="92" spans="1:20" ht="27" customHeight="1" x14ac:dyDescent="0.2">
      <c r="A92" s="109">
        <v>7</v>
      </c>
      <c r="B92" s="117" t="s">
        <v>134</v>
      </c>
      <c r="C92" s="33"/>
      <c r="D92" s="33"/>
      <c r="E92" s="39"/>
      <c r="F92" s="33"/>
      <c r="G92" s="37"/>
      <c r="H92" s="37"/>
      <c r="I92" s="37"/>
      <c r="J92" s="37"/>
      <c r="K92" s="37"/>
      <c r="L92" s="328"/>
      <c r="M92" s="329"/>
      <c r="N92" s="330"/>
      <c r="O92" s="37"/>
      <c r="P92" s="37"/>
      <c r="Q92" s="37"/>
      <c r="R92" s="37"/>
      <c r="S92" s="133">
        <f t="shared" si="6"/>
        <v>0</v>
      </c>
      <c r="T92" s="33"/>
    </row>
    <row r="93" spans="1:20" ht="27" customHeight="1" x14ac:dyDescent="0.2">
      <c r="A93" s="109">
        <v>8</v>
      </c>
      <c r="B93" s="117" t="s">
        <v>135</v>
      </c>
      <c r="C93" s="33"/>
      <c r="D93" s="33"/>
      <c r="E93" s="39"/>
      <c r="F93" s="33"/>
      <c r="G93" s="37"/>
      <c r="H93" s="37"/>
      <c r="I93" s="37"/>
      <c r="J93" s="37"/>
      <c r="K93" s="37"/>
      <c r="L93" s="331"/>
      <c r="M93" s="332"/>
      <c r="N93" s="333"/>
      <c r="O93" s="37"/>
      <c r="P93" s="37"/>
      <c r="Q93" s="37"/>
      <c r="R93" s="37"/>
      <c r="S93" s="133">
        <f t="shared" si="6"/>
        <v>0</v>
      </c>
      <c r="T93" s="33"/>
    </row>
    <row r="94" spans="1:20" ht="27" customHeight="1" x14ac:dyDescent="0.2">
      <c r="A94" s="198" t="s">
        <v>171</v>
      </c>
      <c r="B94" s="199"/>
      <c r="C94" s="121">
        <f>SUM(C76:C93)</f>
        <v>0</v>
      </c>
      <c r="D94" s="121">
        <f t="shared" ref="D94:K94" si="7">SUM(D76:D93)</f>
        <v>0</v>
      </c>
      <c r="E94" s="122">
        <f t="shared" si="7"/>
        <v>0</v>
      </c>
      <c r="F94" s="121">
        <f t="shared" si="7"/>
        <v>0</v>
      </c>
      <c r="G94" s="121">
        <f t="shared" si="7"/>
        <v>0</v>
      </c>
      <c r="H94" s="121">
        <f t="shared" si="7"/>
        <v>0</v>
      </c>
      <c r="I94" s="121">
        <f t="shared" si="7"/>
        <v>0</v>
      </c>
      <c r="J94" s="121">
        <f t="shared" si="7"/>
        <v>0</v>
      </c>
      <c r="K94" s="121">
        <f t="shared" si="7"/>
        <v>0</v>
      </c>
      <c r="L94" s="287" t="e">
        <f>L90+M90</f>
        <v>#VALUE!</v>
      </c>
      <c r="M94" s="288"/>
      <c r="N94" s="121" t="str">
        <f>N90</f>
        <v>Operational Water</v>
      </c>
      <c r="O94" s="121">
        <f>SUM(O74:O93)</f>
        <v>0</v>
      </c>
      <c r="P94" s="121">
        <f t="shared" ref="P94:T94" si="8">SUM(P74:P93)</f>
        <v>0</v>
      </c>
      <c r="Q94" s="121">
        <f t="shared" si="8"/>
        <v>0</v>
      </c>
      <c r="R94" s="121">
        <f t="shared" si="8"/>
        <v>0</v>
      </c>
      <c r="S94" s="121">
        <f t="shared" si="8"/>
        <v>0</v>
      </c>
      <c r="T94" s="121">
        <f t="shared" si="8"/>
        <v>0</v>
      </c>
    </row>
    <row r="95" spans="1:20" ht="27" customHeight="1" x14ac:dyDescent="0.2">
      <c r="A95" s="198" t="s">
        <v>172</v>
      </c>
      <c r="B95" s="199"/>
      <c r="C95" s="123" t="e">
        <f t="shared" ref="C95:K95" si="9">C94/$C$6</f>
        <v>#DIV/0!</v>
      </c>
      <c r="D95" s="123" t="e">
        <f t="shared" si="9"/>
        <v>#DIV/0!</v>
      </c>
      <c r="E95" s="123" t="e">
        <f t="shared" si="9"/>
        <v>#DIV/0!</v>
      </c>
      <c r="F95" s="123" t="e">
        <f t="shared" si="9"/>
        <v>#DIV/0!</v>
      </c>
      <c r="G95" s="123" t="e">
        <f t="shared" si="9"/>
        <v>#DIV/0!</v>
      </c>
      <c r="H95" s="123" t="e">
        <f t="shared" si="9"/>
        <v>#DIV/0!</v>
      </c>
      <c r="I95" s="123" t="e">
        <f t="shared" si="9"/>
        <v>#DIV/0!</v>
      </c>
      <c r="J95" s="123" t="e">
        <f t="shared" si="9"/>
        <v>#DIV/0!</v>
      </c>
      <c r="K95" s="123" t="e">
        <f t="shared" si="9"/>
        <v>#DIV/0!</v>
      </c>
      <c r="L95" s="289" t="e">
        <f>L94/$C$6</f>
        <v>#VALUE!</v>
      </c>
      <c r="M95" s="290"/>
      <c r="N95" s="123" t="e">
        <f t="shared" ref="N95" si="10">N94/$C$6</f>
        <v>#VALUE!</v>
      </c>
      <c r="O95" s="123" t="e">
        <f t="shared" ref="O95" si="11">O94/$C$6</f>
        <v>#DIV/0!</v>
      </c>
      <c r="P95" s="123" t="e">
        <f t="shared" ref="P95" si="12">P94/$C$6</f>
        <v>#DIV/0!</v>
      </c>
      <c r="Q95" s="123" t="e">
        <f t="shared" ref="Q95" si="13">Q94/$C$6</f>
        <v>#DIV/0!</v>
      </c>
      <c r="R95" s="123" t="e">
        <f t="shared" ref="R95" si="14">R94/$C$6</f>
        <v>#DIV/0!</v>
      </c>
      <c r="S95" s="123" t="e">
        <f t="shared" ref="S95" si="15">S94/$C$6</f>
        <v>#DIV/0!</v>
      </c>
      <c r="T95" s="123" t="e">
        <f t="shared" ref="T95" si="16">T94/$C$6</f>
        <v>#DIV/0!</v>
      </c>
    </row>
    <row r="96" spans="1:20" ht="15.75" customHeight="1" x14ac:dyDescent="0.2">
      <c r="A96" s="294" t="s">
        <v>173</v>
      </c>
      <c r="B96" s="295"/>
      <c r="C96" s="295"/>
      <c r="D96" s="295"/>
      <c r="E96" s="295"/>
      <c r="F96" s="295"/>
      <c r="G96" s="295"/>
      <c r="H96" s="295"/>
      <c r="I96" s="295"/>
      <c r="J96" s="295"/>
      <c r="K96" s="295"/>
      <c r="L96" s="295"/>
      <c r="M96" s="295"/>
      <c r="N96" s="295"/>
      <c r="O96" s="295"/>
      <c r="P96" s="295"/>
      <c r="Q96" s="296"/>
      <c r="R96" s="296"/>
      <c r="S96" s="296"/>
      <c r="T96" s="295"/>
    </row>
    <row r="97" spans="1:47" ht="27" customHeight="1" x14ac:dyDescent="0.2">
      <c r="A97" s="298" t="s">
        <v>174</v>
      </c>
      <c r="B97" s="298"/>
      <c r="C97" s="298"/>
      <c r="D97" s="298"/>
      <c r="E97" s="298"/>
      <c r="F97" s="298"/>
      <c r="G97" s="298"/>
      <c r="H97" s="298"/>
      <c r="I97" s="298"/>
      <c r="J97" s="298"/>
      <c r="K97" s="298"/>
      <c r="L97" s="298"/>
      <c r="M97" s="298"/>
      <c r="N97" s="298"/>
      <c r="O97" s="298"/>
      <c r="P97" s="298"/>
      <c r="Q97" s="337"/>
      <c r="R97" s="337"/>
      <c r="S97" s="337"/>
      <c r="T97" s="124" t="s">
        <v>175</v>
      </c>
    </row>
    <row r="98" spans="1:47" ht="15" customHeight="1" x14ac:dyDescent="0.2">
      <c r="A98" s="125" t="s">
        <v>176</v>
      </c>
      <c r="B98" s="125"/>
      <c r="C98" s="125"/>
      <c r="D98" s="125"/>
      <c r="E98" s="125"/>
      <c r="F98" s="125"/>
      <c r="G98" s="125"/>
      <c r="H98" s="125"/>
      <c r="I98" s="125"/>
      <c r="J98" s="125"/>
      <c r="K98" s="125"/>
      <c r="L98" s="125"/>
      <c r="M98" s="125"/>
      <c r="N98" s="125"/>
      <c r="O98" s="125"/>
      <c r="P98" s="125"/>
      <c r="Q98" s="335"/>
      <c r="R98" s="336"/>
      <c r="S98" s="336"/>
      <c r="T98" s="127" t="s">
        <v>177</v>
      </c>
    </row>
    <row r="99" spans="1:47" ht="15" customHeight="1" x14ac:dyDescent="0.2">
      <c r="A99" s="125" t="s">
        <v>178</v>
      </c>
      <c r="B99" s="125"/>
      <c r="C99" s="125"/>
      <c r="D99" s="125"/>
      <c r="E99" s="125"/>
      <c r="F99" s="125"/>
      <c r="G99" s="125"/>
      <c r="H99" s="125"/>
      <c r="I99" s="125"/>
      <c r="J99" s="125"/>
      <c r="K99" s="125"/>
      <c r="L99" s="125"/>
      <c r="M99" s="125"/>
      <c r="N99" s="125"/>
      <c r="O99" s="125"/>
      <c r="P99" s="125"/>
      <c r="Q99" s="138"/>
      <c r="R99" s="138"/>
      <c r="S99" s="138"/>
      <c r="T99" s="139"/>
    </row>
    <row r="100" spans="1:47" s="132" customFormat="1" ht="37.5" customHeight="1" x14ac:dyDescent="0.2">
      <c r="A100" s="253" t="s">
        <v>179</v>
      </c>
      <c r="B100" s="253"/>
      <c r="C100" s="253"/>
      <c r="D100" s="253"/>
      <c r="E100" s="253"/>
      <c r="F100" s="253"/>
      <c r="G100" s="253"/>
      <c r="H100" s="253"/>
      <c r="I100" s="253"/>
      <c r="J100" s="253"/>
      <c r="K100" s="253"/>
      <c r="L100" s="253"/>
      <c r="M100" s="253"/>
      <c r="N100" s="253"/>
      <c r="O100" s="253"/>
      <c r="P100" s="253"/>
      <c r="Q100" s="253"/>
      <c r="R100" s="253"/>
      <c r="S100" s="253"/>
      <c r="T100" s="253"/>
      <c r="U100" s="131"/>
      <c r="V100" s="131"/>
      <c r="W100" s="131"/>
      <c r="X100" s="131"/>
      <c r="Y100" s="131"/>
      <c r="Z100" s="131"/>
      <c r="AA100" s="131"/>
      <c r="AB100" s="131"/>
      <c r="AC100" s="131"/>
      <c r="AD100" s="131"/>
      <c r="AE100" s="131"/>
      <c r="AF100" s="131"/>
      <c r="AG100" s="131"/>
      <c r="AH100" s="131"/>
      <c r="AI100" s="131"/>
      <c r="AJ100" s="131"/>
      <c r="AK100" s="131"/>
      <c r="AL100" s="131"/>
      <c r="AM100" s="131"/>
      <c r="AN100" s="131"/>
      <c r="AO100" s="131"/>
      <c r="AP100" s="131"/>
      <c r="AQ100" s="131"/>
      <c r="AR100" s="131"/>
      <c r="AS100" s="131"/>
      <c r="AT100" s="131"/>
      <c r="AU100" s="131"/>
    </row>
    <row r="101" spans="1:47" x14ac:dyDescent="0.2">
      <c r="A101" s="254"/>
      <c r="B101" s="254"/>
      <c r="C101" s="254"/>
      <c r="D101" s="254"/>
      <c r="E101" s="254"/>
      <c r="F101" s="254"/>
      <c r="G101" s="254"/>
      <c r="H101" s="254"/>
      <c r="I101" s="254"/>
      <c r="J101" s="254"/>
      <c r="K101" s="254"/>
      <c r="L101" s="254"/>
      <c r="M101" s="254"/>
      <c r="N101" s="254"/>
      <c r="O101" s="254"/>
      <c r="P101" s="254"/>
      <c r="Q101" s="254"/>
      <c r="R101" s="254"/>
      <c r="S101" s="254"/>
      <c r="T101" s="254"/>
    </row>
    <row r="102" spans="1:47" ht="65.25" customHeight="1" x14ac:dyDescent="0.2">
      <c r="A102" s="255" t="s">
        <v>180</v>
      </c>
      <c r="B102" s="256"/>
      <c r="C102" s="183" t="s">
        <v>186</v>
      </c>
      <c r="D102" s="183" t="s">
        <v>142</v>
      </c>
      <c r="E102" s="262" t="s">
        <v>143</v>
      </c>
      <c r="F102" s="263"/>
      <c r="G102" s="266" t="s">
        <v>144</v>
      </c>
      <c r="H102" s="266"/>
      <c r="I102" s="266"/>
      <c r="J102" s="266"/>
      <c r="K102" s="266"/>
      <c r="L102" s="266"/>
      <c r="M102" s="266"/>
      <c r="N102" s="266"/>
      <c r="O102" s="262" t="s">
        <v>145</v>
      </c>
      <c r="P102" s="266"/>
      <c r="Q102" s="266"/>
      <c r="R102" s="263"/>
      <c r="S102" s="268" t="s">
        <v>146</v>
      </c>
      <c r="T102" s="263" t="s">
        <v>147</v>
      </c>
    </row>
    <row r="103" spans="1:47" x14ac:dyDescent="0.2">
      <c r="A103" s="257"/>
      <c r="B103" s="258"/>
      <c r="C103" s="184"/>
      <c r="D103" s="261"/>
      <c r="E103" s="264"/>
      <c r="F103" s="265"/>
      <c r="G103" s="267"/>
      <c r="H103" s="267"/>
      <c r="I103" s="267"/>
      <c r="J103" s="267"/>
      <c r="K103" s="267"/>
      <c r="L103" s="267"/>
      <c r="M103" s="267"/>
      <c r="N103" s="267"/>
      <c r="O103" s="264"/>
      <c r="P103" s="267"/>
      <c r="Q103" s="267"/>
      <c r="R103" s="265"/>
      <c r="S103" s="269"/>
      <c r="T103" s="265"/>
    </row>
    <row r="104" spans="1:47" ht="26.65" customHeight="1" x14ac:dyDescent="0.2">
      <c r="A104" s="259"/>
      <c r="B104" s="260"/>
      <c r="C104" s="185"/>
      <c r="D104" s="291" t="s">
        <v>148</v>
      </c>
      <c r="E104" s="292"/>
      <c r="F104" s="293"/>
      <c r="G104" s="291" t="s">
        <v>149</v>
      </c>
      <c r="H104" s="292"/>
      <c r="I104" s="292"/>
      <c r="J104" s="292"/>
      <c r="K104" s="292"/>
      <c r="L104" s="292"/>
      <c r="M104" s="292"/>
      <c r="N104" s="293"/>
      <c r="O104" s="291" t="s">
        <v>150</v>
      </c>
      <c r="P104" s="292"/>
      <c r="Q104" s="292"/>
      <c r="R104" s="293"/>
      <c r="S104" s="269"/>
      <c r="T104" s="263" t="s">
        <v>151</v>
      </c>
    </row>
    <row r="105" spans="1:47" ht="25.5" customHeight="1" x14ac:dyDescent="0.2">
      <c r="A105" s="116" t="s">
        <v>99</v>
      </c>
      <c r="B105" s="117"/>
      <c r="C105" s="118"/>
      <c r="D105" s="118" t="s">
        <v>152</v>
      </c>
      <c r="E105" s="118" t="s">
        <v>153</v>
      </c>
      <c r="F105" s="118" t="s">
        <v>154</v>
      </c>
      <c r="G105" s="118" t="s">
        <v>155</v>
      </c>
      <c r="H105" s="118" t="s">
        <v>156</v>
      </c>
      <c r="I105" s="118" t="s">
        <v>157</v>
      </c>
      <c r="J105" s="118" t="s">
        <v>158</v>
      </c>
      <c r="K105" s="118" t="s">
        <v>159</v>
      </c>
      <c r="L105" s="291" t="s">
        <v>160</v>
      </c>
      <c r="M105" s="293"/>
      <c r="N105" s="118" t="s">
        <v>161</v>
      </c>
      <c r="O105" s="118" t="s">
        <v>162</v>
      </c>
      <c r="P105" s="118" t="s">
        <v>163</v>
      </c>
      <c r="Q105" s="118" t="s">
        <v>164</v>
      </c>
      <c r="R105" s="118" t="s">
        <v>165</v>
      </c>
      <c r="S105" s="270"/>
      <c r="T105" s="265"/>
    </row>
    <row r="106" spans="1:47" ht="29.65" customHeight="1" x14ac:dyDescent="0.2">
      <c r="A106" s="119">
        <v>0.1</v>
      </c>
      <c r="B106" s="110" t="s">
        <v>117</v>
      </c>
      <c r="C106" s="272"/>
      <c r="D106" s="273"/>
      <c r="E106" s="273"/>
      <c r="F106" s="273"/>
      <c r="G106" s="273"/>
      <c r="H106" s="273"/>
      <c r="I106" s="273"/>
      <c r="J106" s="273"/>
      <c r="K106" s="273"/>
      <c r="L106" s="273"/>
      <c r="M106" s="273"/>
      <c r="N106" s="274"/>
      <c r="O106" s="37"/>
      <c r="P106" s="37"/>
      <c r="Q106" s="37"/>
      <c r="R106" s="37"/>
      <c r="S106" s="68">
        <f t="shared" ref="S106" si="17">S74</f>
        <v>0</v>
      </c>
      <c r="T106" s="37"/>
    </row>
    <row r="107" spans="1:47" ht="29.25" customHeight="1" x14ac:dyDescent="0.2">
      <c r="A107" s="109">
        <v>0.2</v>
      </c>
      <c r="B107" s="110" t="s">
        <v>118</v>
      </c>
      <c r="C107" s="275"/>
      <c r="D107" s="276"/>
      <c r="E107" s="276"/>
      <c r="F107" s="276"/>
      <c r="G107" s="276"/>
      <c r="H107" s="276"/>
      <c r="I107" s="276"/>
      <c r="J107" s="276"/>
      <c r="K107" s="276"/>
      <c r="L107" s="276"/>
      <c r="M107" s="276"/>
      <c r="N107" s="277"/>
      <c r="O107" s="37"/>
      <c r="P107" s="37"/>
      <c r="Q107" s="37"/>
      <c r="R107" s="37"/>
      <c r="S107" s="68">
        <f t="shared" ref="S107" si="18">S75</f>
        <v>0</v>
      </c>
      <c r="T107" s="37"/>
    </row>
    <row r="108" spans="1:47" ht="33" customHeight="1" x14ac:dyDescent="0.2">
      <c r="A108" s="109">
        <v>0.3</v>
      </c>
      <c r="B108" s="110" t="s">
        <v>119</v>
      </c>
      <c r="C108" s="33"/>
      <c r="D108" s="33"/>
      <c r="E108" s="33"/>
      <c r="F108" s="33"/>
      <c r="G108" s="33"/>
      <c r="H108" s="33"/>
      <c r="I108" s="33"/>
      <c r="J108" s="33"/>
      <c r="K108" s="33"/>
      <c r="L108" s="322"/>
      <c r="M108" s="323"/>
      <c r="N108" s="324"/>
      <c r="O108" s="37"/>
      <c r="P108" s="37"/>
      <c r="Q108" s="37"/>
      <c r="R108" s="37"/>
      <c r="S108" s="68">
        <f t="shared" ref="S108" si="19">S76</f>
        <v>0</v>
      </c>
      <c r="T108" s="37"/>
    </row>
    <row r="109" spans="1:47" ht="33" customHeight="1" x14ac:dyDescent="0.2">
      <c r="A109" s="109">
        <v>0.4</v>
      </c>
      <c r="B109" s="110" t="s">
        <v>120</v>
      </c>
      <c r="C109" s="33"/>
      <c r="D109" s="33"/>
      <c r="E109" s="33"/>
      <c r="F109" s="33"/>
      <c r="G109" s="33"/>
      <c r="H109" s="33"/>
      <c r="I109" s="33"/>
      <c r="J109" s="33"/>
      <c r="K109" s="33"/>
      <c r="L109" s="272"/>
      <c r="M109" s="273"/>
      <c r="N109" s="274"/>
      <c r="O109" s="37"/>
      <c r="P109" s="37"/>
      <c r="Q109" s="37"/>
      <c r="R109" s="37"/>
      <c r="S109" s="68">
        <f t="shared" ref="S109" si="20">S77</f>
        <v>0</v>
      </c>
      <c r="T109" s="37"/>
    </row>
    <row r="110" spans="1:47" ht="33.4" customHeight="1" x14ac:dyDescent="0.2">
      <c r="A110" s="109">
        <v>0.5</v>
      </c>
      <c r="B110" s="110" t="s">
        <v>166</v>
      </c>
      <c r="C110" s="33"/>
      <c r="D110" s="33"/>
      <c r="E110" s="33"/>
      <c r="F110" s="33"/>
      <c r="G110" s="33"/>
      <c r="H110" s="33"/>
      <c r="I110" s="33"/>
      <c r="J110" s="33"/>
      <c r="K110" s="33"/>
      <c r="L110" s="272"/>
      <c r="M110" s="273"/>
      <c r="N110" s="274"/>
      <c r="O110" s="37"/>
      <c r="P110" s="37"/>
      <c r="Q110" s="37"/>
      <c r="R110" s="37"/>
      <c r="S110" s="68">
        <f t="shared" ref="S110" si="21">S78</f>
        <v>0</v>
      </c>
      <c r="T110" s="37"/>
    </row>
    <row r="111" spans="1:47" ht="29.65" customHeight="1" x14ac:dyDescent="0.2">
      <c r="A111" s="109">
        <v>1</v>
      </c>
      <c r="B111" s="117" t="s">
        <v>121</v>
      </c>
      <c r="C111" s="33"/>
      <c r="D111" s="33"/>
      <c r="E111" s="33"/>
      <c r="F111" s="33"/>
      <c r="G111" s="33"/>
      <c r="H111" s="33"/>
      <c r="I111" s="33"/>
      <c r="J111" s="33"/>
      <c r="K111" s="33"/>
      <c r="L111" s="272"/>
      <c r="M111" s="273"/>
      <c r="N111" s="274"/>
      <c r="O111" s="37"/>
      <c r="P111" s="37"/>
      <c r="Q111" s="37"/>
      <c r="R111" s="37"/>
      <c r="S111" s="68">
        <f t="shared" ref="S111" si="22">S79</f>
        <v>0</v>
      </c>
      <c r="T111" s="37"/>
    </row>
    <row r="112" spans="1:47" ht="34.9" customHeight="1" x14ac:dyDescent="0.2">
      <c r="A112" s="109">
        <v>2.1</v>
      </c>
      <c r="B112" s="110" t="s">
        <v>122</v>
      </c>
      <c r="C112" s="33"/>
      <c r="D112" s="33"/>
      <c r="E112" s="33"/>
      <c r="F112" s="33"/>
      <c r="G112" s="33"/>
      <c r="H112" s="33"/>
      <c r="I112" s="33"/>
      <c r="J112" s="33"/>
      <c r="K112" s="33"/>
      <c r="L112" s="272"/>
      <c r="M112" s="273"/>
      <c r="N112" s="274"/>
      <c r="O112" s="37"/>
      <c r="P112" s="37"/>
      <c r="Q112" s="37"/>
      <c r="R112" s="37"/>
      <c r="S112" s="68">
        <f t="shared" ref="S112" si="23">S80</f>
        <v>0</v>
      </c>
      <c r="T112" s="37"/>
    </row>
    <row r="113" spans="1:20" ht="28.9" customHeight="1" x14ac:dyDescent="0.2">
      <c r="A113" s="109">
        <v>2.2000000000000002</v>
      </c>
      <c r="B113" s="110" t="s">
        <v>123</v>
      </c>
      <c r="C113" s="33"/>
      <c r="D113" s="33"/>
      <c r="E113" s="33"/>
      <c r="F113" s="33"/>
      <c r="G113" s="33"/>
      <c r="H113" s="33"/>
      <c r="I113" s="33"/>
      <c r="J113" s="33"/>
      <c r="K113" s="33"/>
      <c r="L113" s="272"/>
      <c r="M113" s="273"/>
      <c r="N113" s="274"/>
      <c r="O113" s="37"/>
      <c r="P113" s="37"/>
      <c r="Q113" s="37"/>
      <c r="R113" s="37"/>
      <c r="S113" s="68">
        <f t="shared" ref="S113" si="24">S81</f>
        <v>0</v>
      </c>
      <c r="T113" s="37"/>
    </row>
    <row r="114" spans="1:20" ht="31.9" customHeight="1" x14ac:dyDescent="0.2">
      <c r="A114" s="109">
        <v>2.2999999999999998</v>
      </c>
      <c r="B114" s="110" t="s">
        <v>124</v>
      </c>
      <c r="C114" s="33"/>
      <c r="D114" s="33"/>
      <c r="E114" s="33"/>
      <c r="F114" s="33"/>
      <c r="G114" s="33"/>
      <c r="H114" s="33"/>
      <c r="I114" s="33"/>
      <c r="J114" s="33"/>
      <c r="K114" s="33"/>
      <c r="L114" s="272"/>
      <c r="M114" s="273"/>
      <c r="N114" s="274"/>
      <c r="O114" s="37"/>
      <c r="P114" s="37"/>
      <c r="Q114" s="37"/>
      <c r="R114" s="37"/>
      <c r="S114" s="68">
        <f t="shared" ref="S114" si="25">S82</f>
        <v>0</v>
      </c>
      <c r="T114" s="37"/>
    </row>
    <row r="115" spans="1:20" ht="33" customHeight="1" x14ac:dyDescent="0.2">
      <c r="A115" s="109">
        <v>2.4</v>
      </c>
      <c r="B115" s="110" t="s">
        <v>125</v>
      </c>
      <c r="C115" s="33"/>
      <c r="D115" s="33"/>
      <c r="E115" s="33"/>
      <c r="F115" s="33"/>
      <c r="G115" s="33"/>
      <c r="H115" s="33"/>
      <c r="I115" s="33"/>
      <c r="J115" s="33"/>
      <c r="K115" s="33"/>
      <c r="L115" s="272"/>
      <c r="M115" s="273"/>
      <c r="N115" s="274"/>
      <c r="O115" s="37"/>
      <c r="P115" s="37"/>
      <c r="Q115" s="37"/>
      <c r="R115" s="37"/>
      <c r="S115" s="68">
        <f t="shared" ref="S115" si="26">S83</f>
        <v>0</v>
      </c>
      <c r="T115" s="37"/>
    </row>
    <row r="116" spans="1:20" ht="34.15" customHeight="1" x14ac:dyDescent="0.2">
      <c r="A116" s="109">
        <v>2.5</v>
      </c>
      <c r="B116" s="110" t="s">
        <v>126</v>
      </c>
      <c r="C116" s="33"/>
      <c r="D116" s="33"/>
      <c r="E116" s="33"/>
      <c r="F116" s="33"/>
      <c r="G116" s="33"/>
      <c r="H116" s="33"/>
      <c r="I116" s="33"/>
      <c r="J116" s="33"/>
      <c r="K116" s="33"/>
      <c r="L116" s="272"/>
      <c r="M116" s="273"/>
      <c r="N116" s="274"/>
      <c r="O116" s="37"/>
      <c r="P116" s="37"/>
      <c r="Q116" s="37"/>
      <c r="R116" s="37"/>
      <c r="S116" s="68">
        <f t="shared" ref="S116" si="27">S84</f>
        <v>0</v>
      </c>
      <c r="T116" s="37"/>
    </row>
    <row r="117" spans="1:20" ht="30.4" customHeight="1" x14ac:dyDescent="0.2">
      <c r="A117" s="109">
        <v>2.6</v>
      </c>
      <c r="B117" s="110" t="s">
        <v>127</v>
      </c>
      <c r="C117" s="33"/>
      <c r="D117" s="33"/>
      <c r="E117" s="33"/>
      <c r="F117" s="33"/>
      <c r="G117" s="33"/>
      <c r="H117" s="33"/>
      <c r="I117" s="33"/>
      <c r="J117" s="33"/>
      <c r="K117" s="33"/>
      <c r="L117" s="272"/>
      <c r="M117" s="273"/>
      <c r="N117" s="274"/>
      <c r="O117" s="37"/>
      <c r="P117" s="37"/>
      <c r="Q117" s="37"/>
      <c r="R117" s="37"/>
      <c r="S117" s="68">
        <f t="shared" ref="S117" si="28">S85</f>
        <v>0</v>
      </c>
      <c r="T117" s="37"/>
    </row>
    <row r="118" spans="1:20" ht="32.65" customHeight="1" x14ac:dyDescent="0.2">
      <c r="A118" s="109">
        <v>2.7</v>
      </c>
      <c r="B118" s="110" t="s">
        <v>128</v>
      </c>
      <c r="C118" s="33"/>
      <c r="D118" s="33"/>
      <c r="E118" s="33"/>
      <c r="F118" s="33"/>
      <c r="G118" s="33"/>
      <c r="H118" s="33"/>
      <c r="I118" s="33"/>
      <c r="J118" s="33"/>
      <c r="K118" s="33"/>
      <c r="L118" s="272"/>
      <c r="M118" s="273"/>
      <c r="N118" s="274"/>
      <c r="O118" s="37"/>
      <c r="P118" s="37"/>
      <c r="Q118" s="37"/>
      <c r="R118" s="37"/>
      <c r="S118" s="68">
        <f t="shared" ref="S118" si="29">S86</f>
        <v>0</v>
      </c>
      <c r="T118" s="37"/>
    </row>
    <row r="119" spans="1:20" ht="31.5" customHeight="1" x14ac:dyDescent="0.2">
      <c r="A119" s="109">
        <v>2.8</v>
      </c>
      <c r="B119" s="110" t="s">
        <v>129</v>
      </c>
      <c r="C119" s="33"/>
      <c r="D119" s="33"/>
      <c r="E119" s="33"/>
      <c r="F119" s="33"/>
      <c r="G119" s="33"/>
      <c r="H119" s="33"/>
      <c r="I119" s="33"/>
      <c r="J119" s="33"/>
      <c r="K119" s="33"/>
      <c r="L119" s="272"/>
      <c r="M119" s="273"/>
      <c r="N119" s="274"/>
      <c r="O119" s="37"/>
      <c r="P119" s="37"/>
      <c r="Q119" s="37"/>
      <c r="R119" s="37"/>
      <c r="S119" s="68">
        <f t="shared" ref="S119" si="30">S87</f>
        <v>0</v>
      </c>
      <c r="T119" s="37"/>
    </row>
    <row r="120" spans="1:20" ht="38.25" customHeight="1" x14ac:dyDescent="0.2">
      <c r="A120" s="109">
        <v>3</v>
      </c>
      <c r="B120" s="117" t="s">
        <v>130</v>
      </c>
      <c r="C120" s="33"/>
      <c r="D120" s="33"/>
      <c r="E120" s="33"/>
      <c r="F120" s="33"/>
      <c r="G120" s="33"/>
      <c r="H120" s="33"/>
      <c r="I120" s="33"/>
      <c r="J120" s="33"/>
      <c r="K120" s="33"/>
      <c r="L120" s="272"/>
      <c r="M120" s="273"/>
      <c r="N120" s="274"/>
      <c r="O120" s="37"/>
      <c r="P120" s="37"/>
      <c r="Q120" s="37"/>
      <c r="R120" s="37"/>
      <c r="S120" s="68">
        <f t="shared" ref="S120" si="31">S88</f>
        <v>0</v>
      </c>
      <c r="T120" s="37"/>
    </row>
    <row r="121" spans="1:20" ht="24.75" customHeight="1" x14ac:dyDescent="0.2">
      <c r="A121" s="109">
        <v>4</v>
      </c>
      <c r="B121" s="117" t="s">
        <v>167</v>
      </c>
      <c r="C121" s="33"/>
      <c r="D121" s="33"/>
      <c r="E121" s="33"/>
      <c r="F121" s="33"/>
      <c r="G121" s="33"/>
      <c r="H121" s="33"/>
      <c r="I121" s="33"/>
      <c r="J121" s="33"/>
      <c r="K121" s="33"/>
      <c r="L121" s="275"/>
      <c r="M121" s="276"/>
      <c r="N121" s="277"/>
      <c r="O121" s="37"/>
      <c r="P121" s="37"/>
      <c r="Q121" s="37"/>
      <c r="R121" s="37"/>
      <c r="S121" s="68">
        <f t="shared" ref="S121" si="32">S89</f>
        <v>0</v>
      </c>
      <c r="T121" s="37"/>
    </row>
    <row r="122" spans="1:20" ht="25.5" customHeight="1" x14ac:dyDescent="0.2">
      <c r="A122" s="109">
        <v>5</v>
      </c>
      <c r="B122" s="117" t="s">
        <v>132</v>
      </c>
      <c r="C122" s="33"/>
      <c r="D122" s="33"/>
      <c r="E122" s="33"/>
      <c r="F122" s="33"/>
      <c r="G122" s="33"/>
      <c r="H122" s="33"/>
      <c r="I122" s="33"/>
      <c r="J122" s="33"/>
      <c r="K122" s="33"/>
      <c r="L122" s="29" t="s">
        <v>168</v>
      </c>
      <c r="M122" s="29" t="s">
        <v>169</v>
      </c>
      <c r="N122" s="29" t="s">
        <v>170</v>
      </c>
      <c r="O122" s="33"/>
      <c r="P122" s="37"/>
      <c r="Q122" s="37"/>
      <c r="R122" s="37"/>
      <c r="S122" s="68">
        <f t="shared" ref="S122" si="33">S90</f>
        <v>0</v>
      </c>
      <c r="T122" s="37"/>
    </row>
    <row r="123" spans="1:20" ht="31.5" customHeight="1" x14ac:dyDescent="0.2">
      <c r="A123" s="109">
        <v>6</v>
      </c>
      <c r="B123" s="117" t="s">
        <v>133</v>
      </c>
      <c r="C123" s="33"/>
      <c r="D123" s="33"/>
      <c r="E123" s="33"/>
      <c r="F123" s="33"/>
      <c r="G123" s="33"/>
      <c r="H123" s="33"/>
      <c r="I123" s="33"/>
      <c r="J123" s="33"/>
      <c r="K123" s="33"/>
      <c r="L123" s="325"/>
      <c r="M123" s="326"/>
      <c r="N123" s="327"/>
      <c r="O123" s="37"/>
      <c r="P123" s="37"/>
      <c r="Q123" s="37"/>
      <c r="R123" s="37"/>
      <c r="S123" s="68">
        <f t="shared" ref="S123" si="34">S91</f>
        <v>0</v>
      </c>
      <c r="T123" s="37"/>
    </row>
    <row r="124" spans="1:20" ht="25.9" customHeight="1" x14ac:dyDescent="0.2">
      <c r="A124" s="109">
        <v>7</v>
      </c>
      <c r="B124" s="117" t="s">
        <v>134</v>
      </c>
      <c r="C124" s="33"/>
      <c r="D124" s="33"/>
      <c r="E124" s="33"/>
      <c r="F124" s="33"/>
      <c r="G124" s="33"/>
      <c r="H124" s="33"/>
      <c r="I124" s="33"/>
      <c r="J124" s="33"/>
      <c r="K124" s="33"/>
      <c r="L124" s="328"/>
      <c r="M124" s="329"/>
      <c r="N124" s="330"/>
      <c r="O124" s="37"/>
      <c r="P124" s="37"/>
      <c r="Q124" s="37"/>
      <c r="R124" s="37"/>
      <c r="S124" s="68">
        <f t="shared" ref="S124" si="35">S92</f>
        <v>0</v>
      </c>
      <c r="T124" s="37"/>
    </row>
    <row r="125" spans="1:20" ht="33" customHeight="1" x14ac:dyDescent="0.2">
      <c r="A125" s="109">
        <v>8</v>
      </c>
      <c r="B125" s="117" t="s">
        <v>135</v>
      </c>
      <c r="C125" s="33"/>
      <c r="D125" s="33"/>
      <c r="E125" s="33"/>
      <c r="F125" s="33"/>
      <c r="G125" s="33"/>
      <c r="H125" s="33"/>
      <c r="I125" s="33"/>
      <c r="J125" s="33"/>
      <c r="K125" s="33"/>
      <c r="L125" s="331"/>
      <c r="M125" s="332"/>
      <c r="N125" s="333"/>
      <c r="O125" s="37"/>
      <c r="P125" s="37"/>
      <c r="Q125" s="37"/>
      <c r="R125" s="37"/>
      <c r="S125" s="68">
        <f t="shared" ref="S125" si="36">S93</f>
        <v>0</v>
      </c>
      <c r="T125" s="37"/>
    </row>
    <row r="126" spans="1:20" ht="37.9" customHeight="1" x14ac:dyDescent="0.2">
      <c r="A126" s="198" t="s">
        <v>171</v>
      </c>
      <c r="B126" s="199"/>
      <c r="C126" s="121">
        <f>SUM(C108:C125)</f>
        <v>0</v>
      </c>
      <c r="D126" s="121">
        <f t="shared" ref="D126:K126" si="37">SUM(D108:D125)</f>
        <v>0</v>
      </c>
      <c r="E126" s="122">
        <f t="shared" si="37"/>
        <v>0</v>
      </c>
      <c r="F126" s="121">
        <f t="shared" si="37"/>
        <v>0</v>
      </c>
      <c r="G126" s="121">
        <f t="shared" si="37"/>
        <v>0</v>
      </c>
      <c r="H126" s="121">
        <f t="shared" si="37"/>
        <v>0</v>
      </c>
      <c r="I126" s="121">
        <f t="shared" si="37"/>
        <v>0</v>
      </c>
      <c r="J126" s="121">
        <f t="shared" si="37"/>
        <v>0</v>
      </c>
      <c r="K126" s="121">
        <f t="shared" si="37"/>
        <v>0</v>
      </c>
      <c r="L126" s="287" t="e">
        <f>L122+M122</f>
        <v>#VALUE!</v>
      </c>
      <c r="M126" s="288"/>
      <c r="N126" s="121" t="str">
        <f>N122</f>
        <v>Operational Water</v>
      </c>
      <c r="O126" s="121">
        <f>SUM(O106:O125)</f>
        <v>0</v>
      </c>
      <c r="P126" s="121">
        <f t="shared" ref="P126:T126" si="38">SUM(P106:P125)</f>
        <v>0</v>
      </c>
      <c r="Q126" s="121">
        <f t="shared" si="38"/>
        <v>0</v>
      </c>
      <c r="R126" s="121">
        <f t="shared" si="38"/>
        <v>0</v>
      </c>
      <c r="S126" s="121">
        <f t="shared" si="38"/>
        <v>0</v>
      </c>
      <c r="T126" s="121">
        <f t="shared" si="38"/>
        <v>0</v>
      </c>
    </row>
    <row r="127" spans="1:20" ht="37.9" customHeight="1" x14ac:dyDescent="0.2">
      <c r="A127" s="198" t="s">
        <v>172</v>
      </c>
      <c r="B127" s="199"/>
      <c r="C127" s="123" t="e">
        <f t="shared" ref="C127:K127" si="39">C126/$C$6</f>
        <v>#DIV/0!</v>
      </c>
      <c r="D127" s="123" t="e">
        <f t="shared" si="39"/>
        <v>#DIV/0!</v>
      </c>
      <c r="E127" s="123" t="e">
        <f t="shared" si="39"/>
        <v>#DIV/0!</v>
      </c>
      <c r="F127" s="123" t="e">
        <f t="shared" si="39"/>
        <v>#DIV/0!</v>
      </c>
      <c r="G127" s="123" t="e">
        <f t="shared" si="39"/>
        <v>#DIV/0!</v>
      </c>
      <c r="H127" s="123" t="e">
        <f t="shared" si="39"/>
        <v>#DIV/0!</v>
      </c>
      <c r="I127" s="123" t="e">
        <f t="shared" si="39"/>
        <v>#DIV/0!</v>
      </c>
      <c r="J127" s="123" t="e">
        <f t="shared" si="39"/>
        <v>#DIV/0!</v>
      </c>
      <c r="K127" s="123" t="e">
        <f t="shared" si="39"/>
        <v>#DIV/0!</v>
      </c>
      <c r="L127" s="289" t="e">
        <f>L126/$C$6</f>
        <v>#VALUE!</v>
      </c>
      <c r="M127" s="290"/>
      <c r="N127" s="123" t="e">
        <f t="shared" ref="N127:T127" si="40">N126/$C$6</f>
        <v>#VALUE!</v>
      </c>
      <c r="O127" s="123" t="e">
        <f t="shared" si="40"/>
        <v>#DIV/0!</v>
      </c>
      <c r="P127" s="123" t="e">
        <f t="shared" si="40"/>
        <v>#DIV/0!</v>
      </c>
      <c r="Q127" s="123" t="e">
        <f t="shared" si="40"/>
        <v>#DIV/0!</v>
      </c>
      <c r="R127" s="123" t="e">
        <f t="shared" si="40"/>
        <v>#DIV/0!</v>
      </c>
      <c r="S127" s="123" t="e">
        <f t="shared" si="40"/>
        <v>#DIV/0!</v>
      </c>
      <c r="T127" s="123" t="e">
        <f t="shared" si="40"/>
        <v>#DIV/0!</v>
      </c>
    </row>
    <row r="128" spans="1:20" x14ac:dyDescent="0.2">
      <c r="A128" s="294" t="s">
        <v>173</v>
      </c>
      <c r="B128" s="295"/>
      <c r="C128" s="295"/>
      <c r="D128" s="295"/>
      <c r="E128" s="295"/>
      <c r="F128" s="295"/>
      <c r="G128" s="295"/>
      <c r="H128" s="295"/>
      <c r="I128" s="295"/>
      <c r="J128" s="295"/>
      <c r="K128" s="295"/>
      <c r="L128" s="295"/>
      <c r="M128" s="295"/>
      <c r="N128" s="295"/>
      <c r="O128" s="295"/>
      <c r="P128" s="295"/>
      <c r="Q128" s="296"/>
      <c r="R128" s="296"/>
      <c r="S128" s="296"/>
      <c r="T128" s="296"/>
    </row>
    <row r="129" spans="1:20" ht="12.75" customHeight="1" x14ac:dyDescent="0.2">
      <c r="A129" s="298" t="s">
        <v>181</v>
      </c>
      <c r="B129" s="298"/>
      <c r="C129" s="298"/>
      <c r="D129" s="298"/>
      <c r="E129" s="298"/>
      <c r="F129" s="298"/>
      <c r="G129" s="298"/>
      <c r="H129" s="298"/>
      <c r="I129" s="298"/>
      <c r="J129" s="298"/>
      <c r="K129" s="298"/>
      <c r="L129" s="298"/>
      <c r="M129" s="298"/>
      <c r="N129" s="298"/>
      <c r="O129" s="298"/>
      <c r="P129" s="298"/>
      <c r="Q129" s="299"/>
      <c r="R129" s="300"/>
      <c r="S129" s="301"/>
      <c r="T129" s="124" t="s">
        <v>175</v>
      </c>
    </row>
    <row r="130" spans="1:20" ht="14.25" x14ac:dyDescent="0.2">
      <c r="A130" s="125" t="s">
        <v>176</v>
      </c>
      <c r="B130" s="125"/>
      <c r="C130" s="125"/>
      <c r="D130" s="125"/>
      <c r="E130" s="125"/>
      <c r="F130" s="125"/>
      <c r="G130" s="125"/>
      <c r="H130" s="125"/>
      <c r="I130" s="125"/>
      <c r="J130" s="125"/>
      <c r="K130" s="125"/>
      <c r="L130" s="125"/>
      <c r="M130" s="125"/>
      <c r="N130" s="125"/>
      <c r="O130" s="125"/>
      <c r="P130" s="125"/>
      <c r="Q130" s="334"/>
      <c r="R130" s="334"/>
      <c r="S130" s="334"/>
      <c r="T130" s="127" t="s">
        <v>177</v>
      </c>
    </row>
    <row r="131" spans="1:20" ht="14.25" x14ac:dyDescent="0.2">
      <c r="A131" s="125" t="s">
        <v>178</v>
      </c>
      <c r="B131" s="125"/>
      <c r="C131" s="125"/>
      <c r="D131" s="125"/>
      <c r="E131" s="125"/>
      <c r="F131" s="125"/>
      <c r="G131" s="125"/>
      <c r="H131" s="125"/>
      <c r="I131" s="125"/>
      <c r="J131" s="125"/>
      <c r="K131" s="125"/>
      <c r="L131" s="125"/>
      <c r="M131" s="125"/>
      <c r="N131" s="125"/>
      <c r="O131" s="125"/>
      <c r="P131" s="125"/>
    </row>
  </sheetData>
  <sheetProtection algorithmName="SHA-512" hashValue="q1Gg4exytwfzVRnHVz1nUHwsTnx+xY9YR1HbfnpUgA4Hx5dgwrlG2gu4xPgE5QsVN4MAlmJBlGE6EOxxx57SLQ==" saltValue="CVqJncipKfL7AVS0nsg1YA==" spinCount="100000" sheet="1" formatCells="0" formatColumns="0" formatRows="0" insertRows="0" deleteRows="0"/>
  <mergeCells count="140">
    <mergeCell ref="A24:B30"/>
    <mergeCell ref="A32:B36"/>
    <mergeCell ref="I16:O16"/>
    <mergeCell ref="A16:G16"/>
    <mergeCell ref="C20:G20"/>
    <mergeCell ref="K20:O20"/>
    <mergeCell ref="I17:J17"/>
    <mergeCell ref="I18:J18"/>
    <mergeCell ref="I19:J19"/>
    <mergeCell ref="I20:J20"/>
    <mergeCell ref="C32:E32"/>
    <mergeCell ref="C33:E33"/>
    <mergeCell ref="C34:E34"/>
    <mergeCell ref="C35:E35"/>
    <mergeCell ref="C28:E28"/>
    <mergeCell ref="C29:E29"/>
    <mergeCell ref="C30:E30"/>
    <mergeCell ref="C24:E24"/>
    <mergeCell ref="C25:E25"/>
    <mergeCell ref="C26:E26"/>
    <mergeCell ref="C27:E27"/>
    <mergeCell ref="A20:B20"/>
    <mergeCell ref="A22:B22"/>
    <mergeCell ref="C22:F22"/>
    <mergeCell ref="C36:E36"/>
    <mergeCell ref="F48:G48"/>
    <mergeCell ref="F49:G49"/>
    <mergeCell ref="F50:G50"/>
    <mergeCell ref="F51:G51"/>
    <mergeCell ref="F61:G61"/>
    <mergeCell ref="F62:G62"/>
    <mergeCell ref="E63:G63"/>
    <mergeCell ref="E64:G64"/>
    <mergeCell ref="F52:G52"/>
    <mergeCell ref="F53:G53"/>
    <mergeCell ref="F54:G54"/>
    <mergeCell ref="F55:G55"/>
    <mergeCell ref="F56:G56"/>
    <mergeCell ref="F57:G57"/>
    <mergeCell ref="F58:G58"/>
    <mergeCell ref="F59:G59"/>
    <mergeCell ref="F60:G60"/>
    <mergeCell ref="B37:F38"/>
    <mergeCell ref="H39:I39"/>
    <mergeCell ref="A40:B40"/>
    <mergeCell ref="A41:B43"/>
    <mergeCell ref="E41:E43"/>
    <mergeCell ref="F41:G43"/>
    <mergeCell ref="E44:E47"/>
    <mergeCell ref="F44:G44"/>
    <mergeCell ref="F45:G45"/>
    <mergeCell ref="F46:G46"/>
    <mergeCell ref="F47:G47"/>
    <mergeCell ref="A39:B39"/>
    <mergeCell ref="C39:D39"/>
    <mergeCell ref="E39:E40"/>
    <mergeCell ref="F39:G40"/>
    <mergeCell ref="Q130:S130"/>
    <mergeCell ref="A66:B66"/>
    <mergeCell ref="A128:T128"/>
    <mergeCell ref="A129:P129"/>
    <mergeCell ref="Q129:S129"/>
    <mergeCell ref="Q98:S98"/>
    <mergeCell ref="C106:N107"/>
    <mergeCell ref="L108:N121"/>
    <mergeCell ref="L123:N125"/>
    <mergeCell ref="A126:B126"/>
    <mergeCell ref="L126:M126"/>
    <mergeCell ref="A127:B127"/>
    <mergeCell ref="L127:M127"/>
    <mergeCell ref="O102:R103"/>
    <mergeCell ref="S102:S105"/>
    <mergeCell ref="T102:T103"/>
    <mergeCell ref="D104:F104"/>
    <mergeCell ref="G104:N104"/>
    <mergeCell ref="O104:R104"/>
    <mergeCell ref="T104:T105"/>
    <mergeCell ref="L105:M105"/>
    <mergeCell ref="A96:T96"/>
    <mergeCell ref="A97:P97"/>
    <mergeCell ref="Q97:S97"/>
    <mergeCell ref="A100:T101"/>
    <mergeCell ref="A102:B104"/>
    <mergeCell ref="C102:C104"/>
    <mergeCell ref="D102:D103"/>
    <mergeCell ref="E102:F103"/>
    <mergeCell ref="G102:N103"/>
    <mergeCell ref="C74:N75"/>
    <mergeCell ref="L76:N89"/>
    <mergeCell ref="L91:N93"/>
    <mergeCell ref="A94:B94"/>
    <mergeCell ref="L94:M94"/>
    <mergeCell ref="A95:B95"/>
    <mergeCell ref="L95:M95"/>
    <mergeCell ref="T70:T71"/>
    <mergeCell ref="D72:F72"/>
    <mergeCell ref="G72:N72"/>
    <mergeCell ref="O72:R72"/>
    <mergeCell ref="T72:T73"/>
    <mergeCell ref="L73:M73"/>
    <mergeCell ref="A68:T69"/>
    <mergeCell ref="A70:B72"/>
    <mergeCell ref="C70:C72"/>
    <mergeCell ref="D70:D71"/>
    <mergeCell ref="E70:F71"/>
    <mergeCell ref="G70:N71"/>
    <mergeCell ref="O70:R71"/>
    <mergeCell ref="S70:S73"/>
    <mergeCell ref="A1:B1"/>
    <mergeCell ref="C1:F1"/>
    <mergeCell ref="A2:B2"/>
    <mergeCell ref="C2:F2"/>
    <mergeCell ref="C3:F3"/>
    <mergeCell ref="A4:B4"/>
    <mergeCell ref="C4:F4"/>
    <mergeCell ref="A11:B11"/>
    <mergeCell ref="C11:F11"/>
    <mergeCell ref="A8:B8"/>
    <mergeCell ref="C8:F8"/>
    <mergeCell ref="A9:B9"/>
    <mergeCell ref="C9:F9"/>
    <mergeCell ref="A10:B10"/>
    <mergeCell ref="C10:F10"/>
    <mergeCell ref="A5:B5"/>
    <mergeCell ref="C5:F5"/>
    <mergeCell ref="A6:B6"/>
    <mergeCell ref="C6:F6"/>
    <mergeCell ref="A7:B7"/>
    <mergeCell ref="C7:F7"/>
    <mergeCell ref="A12:B12"/>
    <mergeCell ref="C12:F12"/>
    <mergeCell ref="A13:B13"/>
    <mergeCell ref="C13:F13"/>
    <mergeCell ref="A17:B17"/>
    <mergeCell ref="A18:B18"/>
    <mergeCell ref="A19:B19"/>
    <mergeCell ref="A14:B14"/>
    <mergeCell ref="C14:F14"/>
    <mergeCell ref="A15:B15"/>
    <mergeCell ref="C15:F15"/>
  </mergeCells>
  <phoneticPr fontId="3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 down list'!$B$4:$B$5</xm:f>
          </x14:formula1>
          <xm:sqref>C66:C67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31"/>
  <sheetViews>
    <sheetView showGridLines="0" topLeftCell="A78" zoomScale="60" zoomScaleNormal="60" workbookViewId="0">
      <selection activeCell="L122" sqref="L122:N122"/>
    </sheetView>
  </sheetViews>
  <sheetFormatPr defaultColWidth="9.140625" defaultRowHeight="12.75" x14ac:dyDescent="0.2"/>
  <cols>
    <col min="1" max="1" width="14.28515625" style="80" customWidth="1"/>
    <col min="2" max="2" width="42.140625" customWidth="1"/>
    <col min="3" max="3" width="35" style="84" customWidth="1"/>
    <col min="4" max="4" width="34.5703125" style="84" customWidth="1"/>
    <col min="5" max="5" width="34.140625" style="84" customWidth="1"/>
    <col min="6" max="6" width="27" style="84" customWidth="1"/>
    <col min="7" max="7" width="14.140625" customWidth="1"/>
    <col min="8" max="8" width="18.140625" customWidth="1"/>
    <col min="9" max="9" width="19.85546875" customWidth="1"/>
    <col min="10" max="10" width="30" customWidth="1"/>
    <col min="11" max="11" width="21.28515625" customWidth="1"/>
    <col min="12" max="12" width="22.42578125" customWidth="1"/>
    <col min="13" max="13" width="22.28515625" customWidth="1"/>
    <col min="14" max="14" width="13.140625" bestFit="1" customWidth="1"/>
    <col min="15" max="18" width="10.5703125" bestFit="1" customWidth="1"/>
    <col min="19" max="19" width="18.7109375" customWidth="1"/>
    <col min="20" max="20" width="27.85546875" customWidth="1"/>
    <col min="26" max="26" width="46" bestFit="1" customWidth="1"/>
    <col min="27" max="27" width="126.42578125" customWidth="1"/>
  </cols>
  <sheetData>
    <row r="1" spans="1:47" x14ac:dyDescent="0.2">
      <c r="A1" s="363" t="s">
        <v>14</v>
      </c>
      <c r="B1" s="363"/>
      <c r="C1" s="364"/>
      <c r="D1" s="364"/>
      <c r="E1" s="364"/>
      <c r="F1" s="364"/>
    </row>
    <row r="2" spans="1:47" x14ac:dyDescent="0.2">
      <c r="A2" s="171" t="s">
        <v>15</v>
      </c>
      <c r="B2" s="171"/>
      <c r="C2" s="362"/>
      <c r="D2" s="362"/>
      <c r="E2" s="362"/>
      <c r="F2" s="362"/>
    </row>
    <row r="3" spans="1:47" x14ac:dyDescent="0.2">
      <c r="A3" s="77"/>
      <c r="B3" s="77" t="s">
        <v>16</v>
      </c>
      <c r="C3" s="362"/>
      <c r="D3" s="362"/>
      <c r="E3" s="362"/>
      <c r="F3" s="362"/>
    </row>
    <row r="4" spans="1:47" x14ac:dyDescent="0.2">
      <c r="A4" s="171" t="s">
        <v>17</v>
      </c>
      <c r="B4" s="171"/>
      <c r="C4" s="362" t="s">
        <v>61</v>
      </c>
      <c r="D4" s="362"/>
      <c r="E4" s="362"/>
      <c r="F4" s="362"/>
    </row>
    <row r="5" spans="1:47" x14ac:dyDescent="0.2">
      <c r="A5" s="171" t="s">
        <v>18</v>
      </c>
      <c r="B5" s="171"/>
      <c r="C5" s="362"/>
      <c r="D5" s="362"/>
      <c r="E5" s="362"/>
      <c r="F5" s="362"/>
    </row>
    <row r="6" spans="1:47" ht="14.25" x14ac:dyDescent="0.2">
      <c r="A6" s="171" t="s">
        <v>19</v>
      </c>
      <c r="B6" s="171"/>
      <c r="C6" s="362"/>
      <c r="D6" s="362"/>
      <c r="E6" s="362"/>
      <c r="F6" s="362"/>
    </row>
    <row r="7" spans="1:47" s="78" customFormat="1" x14ac:dyDescent="0.2">
      <c r="A7" s="171" t="s">
        <v>20</v>
      </c>
      <c r="B7" s="171"/>
      <c r="C7" s="362"/>
      <c r="D7" s="362"/>
      <c r="E7" s="362"/>
      <c r="F7" s="362"/>
    </row>
    <row r="8" spans="1:47" s="78" customFormat="1" x14ac:dyDescent="0.2">
      <c r="A8" s="171" t="s">
        <v>62</v>
      </c>
      <c r="B8" s="171"/>
      <c r="C8" s="366"/>
      <c r="D8" s="366"/>
      <c r="E8" s="366"/>
      <c r="F8" s="366"/>
      <c r="G8" s="79"/>
    </row>
    <row r="9" spans="1:47" x14ac:dyDescent="0.2">
      <c r="A9" s="171" t="s">
        <v>63</v>
      </c>
      <c r="B9" s="171"/>
      <c r="C9" s="362" t="s">
        <v>64</v>
      </c>
      <c r="D9" s="362"/>
      <c r="E9" s="362"/>
      <c r="F9" s="362"/>
      <c r="G9" s="86"/>
    </row>
    <row r="10" spans="1:47" ht="64.5" customHeight="1" x14ac:dyDescent="0.2">
      <c r="A10" s="194" t="s">
        <v>65</v>
      </c>
      <c r="B10" s="195"/>
      <c r="C10" s="356" t="s">
        <v>66</v>
      </c>
      <c r="D10" s="357"/>
      <c r="E10" s="357"/>
      <c r="F10" s="358"/>
      <c r="G10" s="86"/>
    </row>
    <row r="11" spans="1:47" ht="32.25" customHeight="1" x14ac:dyDescent="0.2">
      <c r="A11" s="171" t="s">
        <v>67</v>
      </c>
      <c r="B11" s="171"/>
      <c r="C11" s="365" t="s">
        <v>68</v>
      </c>
      <c r="D11" s="365"/>
      <c r="E11" s="365"/>
      <c r="F11" s="365"/>
      <c r="G11" s="87"/>
    </row>
    <row r="12" spans="1:47" ht="32.25" customHeight="1" x14ac:dyDescent="0.2">
      <c r="A12" s="171" t="s">
        <v>69</v>
      </c>
      <c r="B12" s="171"/>
      <c r="C12" s="362" t="s">
        <v>70</v>
      </c>
      <c r="D12" s="362"/>
      <c r="E12" s="362"/>
      <c r="F12" s="362"/>
      <c r="G12" s="87"/>
    </row>
    <row r="13" spans="1:47" ht="32.25" customHeight="1" x14ac:dyDescent="0.2">
      <c r="A13" s="194" t="s">
        <v>71</v>
      </c>
      <c r="B13" s="195"/>
      <c r="C13" s="362" t="s">
        <v>72</v>
      </c>
      <c r="D13" s="362"/>
      <c r="E13" s="362"/>
      <c r="F13" s="362"/>
      <c r="G13" s="87"/>
    </row>
    <row r="14" spans="1:47" s="88" customFormat="1" x14ac:dyDescent="0.2">
      <c r="A14" s="208"/>
      <c r="B14" s="208"/>
      <c r="C14" s="209"/>
      <c r="D14" s="209"/>
      <c r="E14" s="209"/>
      <c r="F14" s="209"/>
      <c r="G14" s="87"/>
      <c r="H14"/>
      <c r="I14"/>
      <c r="J14"/>
      <c r="K14"/>
      <c r="L14"/>
      <c r="M14"/>
      <c r="N14"/>
      <c r="O14"/>
      <c r="P14"/>
      <c r="Q14"/>
      <c r="R14"/>
      <c r="S14"/>
      <c r="T14"/>
      <c r="U14"/>
      <c r="V14"/>
      <c r="W14"/>
      <c r="X14"/>
      <c r="Y14"/>
      <c r="AB14"/>
      <c r="AC14"/>
      <c r="AD14"/>
      <c r="AE14"/>
      <c r="AF14"/>
      <c r="AG14"/>
      <c r="AH14"/>
      <c r="AI14"/>
      <c r="AJ14"/>
      <c r="AK14"/>
      <c r="AL14"/>
      <c r="AM14"/>
      <c r="AN14"/>
      <c r="AO14"/>
      <c r="AP14"/>
      <c r="AQ14"/>
      <c r="AR14"/>
      <c r="AS14"/>
      <c r="AT14"/>
      <c r="AU14"/>
    </row>
    <row r="15" spans="1:47" ht="12.75" customHeight="1" x14ac:dyDescent="0.2">
      <c r="A15" s="208"/>
      <c r="B15" s="208"/>
      <c r="C15" s="209"/>
      <c r="D15" s="209"/>
      <c r="E15" s="209"/>
      <c r="F15" s="209"/>
      <c r="G15" s="87"/>
    </row>
    <row r="16" spans="1:47" ht="40.15" customHeight="1" x14ac:dyDescent="0.2">
      <c r="A16" s="353" t="s">
        <v>187</v>
      </c>
      <c r="B16" s="354"/>
      <c r="C16" s="354"/>
      <c r="D16" s="354"/>
      <c r="E16" s="354"/>
      <c r="F16" s="354"/>
      <c r="G16" s="355"/>
      <c r="I16" s="353" t="s">
        <v>188</v>
      </c>
      <c r="J16" s="354"/>
      <c r="K16" s="354"/>
      <c r="L16" s="354"/>
      <c r="M16" s="354"/>
      <c r="N16" s="354"/>
      <c r="O16" s="355"/>
    </row>
    <row r="17" spans="1:47" s="82" customFormat="1" ht="33.75" customHeight="1" x14ac:dyDescent="0.2">
      <c r="A17" s="196"/>
      <c r="B17" s="197"/>
      <c r="C17" s="134" t="s">
        <v>75</v>
      </c>
      <c r="D17" s="134" t="s">
        <v>76</v>
      </c>
      <c r="E17" s="134" t="s">
        <v>77</v>
      </c>
      <c r="F17" s="134" t="s">
        <v>78</v>
      </c>
      <c r="G17" s="134" t="s">
        <v>79</v>
      </c>
      <c r="I17" s="196"/>
      <c r="J17" s="197"/>
      <c r="K17" s="134" t="s">
        <v>75</v>
      </c>
      <c r="L17" s="134" t="s">
        <v>76</v>
      </c>
      <c r="M17" s="134" t="s">
        <v>77</v>
      </c>
      <c r="N17" s="134" t="s">
        <v>78</v>
      </c>
      <c r="O17" s="134" t="s">
        <v>79</v>
      </c>
    </row>
    <row r="18" spans="1:47" s="82" customFormat="1" ht="33.75" customHeight="1" x14ac:dyDescent="0.2">
      <c r="A18" s="198" t="s">
        <v>80</v>
      </c>
      <c r="B18" s="199"/>
      <c r="C18" s="69">
        <f>'Detailed planning stage'!C18</f>
        <v>0</v>
      </c>
      <c r="D18" s="69">
        <f>'Detailed planning stage'!D18</f>
        <v>0</v>
      </c>
      <c r="E18" s="69" t="e">
        <f>'Detailed planning stage'!E18</f>
        <v>#VALUE!</v>
      </c>
      <c r="F18" s="69">
        <f>'Detailed planning stage'!F18</f>
        <v>0</v>
      </c>
      <c r="G18" s="69">
        <f>'Detailed planning stage'!G18</f>
        <v>0</v>
      </c>
      <c r="I18" s="198" t="s">
        <v>80</v>
      </c>
      <c r="J18" s="199"/>
      <c r="K18" s="69">
        <f>'Detailed planning stage'!K18</f>
        <v>0</v>
      </c>
      <c r="L18" s="69">
        <f>'Detailed planning stage'!L18</f>
        <v>0</v>
      </c>
      <c r="M18" s="69" t="e">
        <f>'Detailed planning stage'!M18</f>
        <v>#VALUE!</v>
      </c>
      <c r="N18" s="69">
        <f>'Detailed planning stage'!N18</f>
        <v>0</v>
      </c>
      <c r="O18" s="69">
        <f>'Detailed planning stage'!O18</f>
        <v>0</v>
      </c>
    </row>
    <row r="19" spans="1:47" ht="33.75" customHeight="1" x14ac:dyDescent="0.2">
      <c r="A19" s="198" t="s">
        <v>81</v>
      </c>
      <c r="B19" s="199"/>
      <c r="C19" s="70" t="e">
        <f>'Detailed planning stage'!C19</f>
        <v>#DIV/0!</v>
      </c>
      <c r="D19" s="70" t="e">
        <f>'Detailed planning stage'!D19</f>
        <v>#DIV/0!</v>
      </c>
      <c r="E19" s="70" t="e">
        <f>'Detailed planning stage'!E19</f>
        <v>#VALUE!</v>
      </c>
      <c r="F19" s="70" t="e">
        <f>'Detailed planning stage'!F19</f>
        <v>#DIV/0!</v>
      </c>
      <c r="G19" s="70" t="e">
        <f>'Detailed planning stage'!G19</f>
        <v>#DIV/0!</v>
      </c>
      <c r="I19" s="198" t="s">
        <v>81</v>
      </c>
      <c r="J19" s="199"/>
      <c r="K19" s="70" t="e">
        <f>'Detailed planning stage'!K19</f>
        <v>#DIV/0!</v>
      </c>
      <c r="L19" s="70" t="e">
        <f>'Detailed planning stage'!L19</f>
        <v>#DIV/0!</v>
      </c>
      <c r="M19" s="70" t="e">
        <f>'Detailed planning stage'!M19</f>
        <v>#VALUE!</v>
      </c>
      <c r="N19" s="70" t="e">
        <f>'Detailed planning stage'!N19</f>
        <v>#DIV/0!</v>
      </c>
      <c r="O19" s="70" t="e">
        <f>'Detailed planning stage'!O19</f>
        <v>#DIV/0!</v>
      </c>
      <c r="P19" s="93"/>
      <c r="Q19" s="93"/>
    </row>
    <row r="20" spans="1:47" s="88" customFormat="1" x14ac:dyDescent="0.2">
      <c r="A20" s="208"/>
      <c r="B20" s="208"/>
      <c r="C20" s="209"/>
      <c r="D20" s="209"/>
      <c r="E20" s="209"/>
      <c r="F20" s="209"/>
      <c r="G20" s="87"/>
      <c r="H20"/>
      <c r="I20"/>
      <c r="J20"/>
      <c r="K20"/>
      <c r="L20"/>
      <c r="M20"/>
      <c r="N20"/>
      <c r="O20"/>
      <c r="P20"/>
      <c r="Q20"/>
      <c r="R20"/>
      <c r="S20"/>
      <c r="T20"/>
      <c r="U20"/>
      <c r="V20"/>
      <c r="W20"/>
      <c r="X20"/>
      <c r="Y20"/>
      <c r="AB20"/>
      <c r="AC20"/>
      <c r="AD20"/>
      <c r="AE20"/>
      <c r="AF20"/>
      <c r="AG20"/>
      <c r="AH20"/>
      <c r="AI20"/>
      <c r="AJ20"/>
      <c r="AK20"/>
      <c r="AL20"/>
      <c r="AM20"/>
      <c r="AN20"/>
      <c r="AO20"/>
      <c r="AP20"/>
      <c r="AQ20"/>
      <c r="AR20"/>
      <c r="AS20"/>
      <c r="AT20"/>
      <c r="AU20"/>
    </row>
    <row r="21" spans="1:47" s="88" customFormat="1" x14ac:dyDescent="0.2">
      <c r="A21" s="140"/>
      <c r="B21" s="140"/>
      <c r="C21" s="141"/>
      <c r="D21" s="141"/>
      <c r="E21" s="141"/>
      <c r="F21" s="141"/>
      <c r="G21" s="87"/>
      <c r="H21"/>
      <c r="I21"/>
      <c r="J21"/>
      <c r="K21"/>
      <c r="L21"/>
      <c r="M21"/>
      <c r="N21"/>
      <c r="O21"/>
      <c r="P21"/>
      <c r="Q21"/>
      <c r="R21"/>
      <c r="S21"/>
      <c r="T21"/>
      <c r="U21"/>
      <c r="V21"/>
      <c r="W21"/>
      <c r="X21"/>
      <c r="Y21"/>
      <c r="AB21"/>
      <c r="AC21"/>
      <c r="AD21"/>
      <c r="AE21"/>
      <c r="AF21"/>
      <c r="AG21"/>
      <c r="AH21"/>
      <c r="AI21"/>
      <c r="AJ21"/>
      <c r="AK21"/>
      <c r="AL21"/>
      <c r="AM21"/>
      <c r="AN21"/>
      <c r="AO21"/>
      <c r="AP21"/>
      <c r="AQ21"/>
      <c r="AR21"/>
      <c r="AS21"/>
      <c r="AT21"/>
      <c r="AU21"/>
    </row>
    <row r="22" spans="1:47" ht="43.5" customHeight="1" x14ac:dyDescent="0.2">
      <c r="A22" s="353" t="s">
        <v>189</v>
      </c>
      <c r="B22" s="354"/>
      <c r="C22" s="354"/>
      <c r="D22" s="354"/>
      <c r="E22" s="354"/>
      <c r="F22" s="354"/>
      <c r="G22" s="355"/>
      <c r="I22" s="353" t="s">
        <v>190</v>
      </c>
      <c r="J22" s="354"/>
      <c r="K22" s="354"/>
      <c r="L22" s="354"/>
      <c r="M22" s="354"/>
      <c r="N22" s="354"/>
      <c r="O22" s="355"/>
      <c r="P22" s="93"/>
      <c r="Q22" s="93"/>
    </row>
    <row r="23" spans="1:47" ht="33.75" customHeight="1" x14ac:dyDescent="0.2">
      <c r="A23" s="367"/>
      <c r="B23" s="368"/>
      <c r="C23" s="89" t="s">
        <v>75</v>
      </c>
      <c r="D23" s="89" t="s">
        <v>76</v>
      </c>
      <c r="E23" s="89" t="s">
        <v>77</v>
      </c>
      <c r="F23" s="89" t="s">
        <v>78</v>
      </c>
      <c r="G23" s="89" t="s">
        <v>79</v>
      </c>
      <c r="I23" s="142"/>
      <c r="J23" s="143"/>
      <c r="K23" s="89" t="s">
        <v>75</v>
      </c>
      <c r="L23" s="89" t="s">
        <v>76</v>
      </c>
      <c r="M23" s="89" t="s">
        <v>77</v>
      </c>
      <c r="N23" s="89" t="s">
        <v>78</v>
      </c>
      <c r="O23" s="89" t="s">
        <v>79</v>
      </c>
      <c r="P23" s="93"/>
      <c r="Q23" s="93"/>
    </row>
    <row r="24" spans="1:47" ht="35.65" customHeight="1" x14ac:dyDescent="0.2">
      <c r="A24" s="198" t="s">
        <v>80</v>
      </c>
      <c r="B24" s="199"/>
      <c r="C24" s="69">
        <f>C94+D94+E94+F94</f>
        <v>0</v>
      </c>
      <c r="D24" s="69">
        <f>G94+H94+I94+J94+K94</f>
        <v>0</v>
      </c>
      <c r="E24" s="69" t="e">
        <f>L94+N94</f>
        <v>#VALUE!</v>
      </c>
      <c r="F24" s="69">
        <f>O94+P94+Q94+R94</f>
        <v>0</v>
      </c>
      <c r="G24" s="69">
        <f>T94</f>
        <v>0</v>
      </c>
      <c r="I24" s="198" t="s">
        <v>80</v>
      </c>
      <c r="J24" s="199"/>
      <c r="K24" s="69">
        <f>C126+D126+E126+F126</f>
        <v>0</v>
      </c>
      <c r="L24" s="69">
        <f>G126+H126+I126+J126+K126</f>
        <v>0</v>
      </c>
      <c r="M24" s="69" t="e">
        <f>L126+N126</f>
        <v>#VALUE!</v>
      </c>
      <c r="N24" s="69">
        <f>O126+P126+Q126+R126</f>
        <v>0</v>
      </c>
      <c r="O24" s="69">
        <f>T126</f>
        <v>0</v>
      </c>
      <c r="P24" s="93"/>
      <c r="Q24" s="93"/>
    </row>
    <row r="25" spans="1:47" ht="37.9" customHeight="1" x14ac:dyDescent="0.2">
      <c r="A25" s="198" t="s">
        <v>81</v>
      </c>
      <c r="B25" s="199"/>
      <c r="C25" s="70" t="e">
        <f>C24/$C$6</f>
        <v>#DIV/0!</v>
      </c>
      <c r="D25" s="70" t="e">
        <f t="shared" ref="D25" si="0">D24/$C$6</f>
        <v>#DIV/0!</v>
      </c>
      <c r="E25" s="70" t="e">
        <f>E24/$C$6</f>
        <v>#VALUE!</v>
      </c>
      <c r="F25" s="70" t="e">
        <f>F24/$C$6</f>
        <v>#DIV/0!</v>
      </c>
      <c r="G25" s="70" t="e">
        <f>G24/$C$6</f>
        <v>#DIV/0!</v>
      </c>
      <c r="I25" s="198" t="s">
        <v>81</v>
      </c>
      <c r="J25" s="199"/>
      <c r="K25" s="71" t="e">
        <f>K24/$C$6</f>
        <v>#DIV/0!</v>
      </c>
      <c r="L25" s="71" t="e">
        <f t="shared" ref="L25" si="1">L24/$C$6</f>
        <v>#DIV/0!</v>
      </c>
      <c r="M25" s="71" t="e">
        <f>M24/$C$6</f>
        <v>#VALUE!</v>
      </c>
      <c r="N25" s="71" t="e">
        <f t="shared" ref="N25:O25" si="2">N24/$C$6</f>
        <v>#DIV/0!</v>
      </c>
      <c r="O25" s="71" t="e">
        <f t="shared" si="2"/>
        <v>#DIV/0!</v>
      </c>
      <c r="P25" s="93"/>
      <c r="Q25" s="93"/>
    </row>
    <row r="26" spans="1:47" ht="47.25" customHeight="1" x14ac:dyDescent="0.2">
      <c r="A26" s="198" t="s">
        <v>191</v>
      </c>
      <c r="B26" s="199"/>
      <c r="C26" s="356" t="s">
        <v>192</v>
      </c>
      <c r="D26" s="357"/>
      <c r="E26" s="357"/>
      <c r="F26" s="357"/>
      <c r="G26" s="358"/>
      <c r="I26" s="198" t="s">
        <v>193</v>
      </c>
      <c r="J26" s="199"/>
      <c r="K26" s="356" t="s">
        <v>194</v>
      </c>
      <c r="L26" s="357"/>
      <c r="M26" s="357"/>
      <c r="N26" s="357"/>
      <c r="O26" s="358"/>
      <c r="P26" s="93"/>
      <c r="Q26" s="93"/>
    </row>
    <row r="27" spans="1:47" ht="84" customHeight="1" x14ac:dyDescent="0.2">
      <c r="A27" s="198" t="s">
        <v>195</v>
      </c>
      <c r="B27" s="199"/>
      <c r="C27" s="359" t="s">
        <v>196</v>
      </c>
      <c r="D27" s="360"/>
      <c r="E27" s="360"/>
      <c r="F27" s="360"/>
      <c r="G27" s="361"/>
      <c r="I27" s="198" t="s">
        <v>195</v>
      </c>
      <c r="J27" s="199"/>
      <c r="K27" s="356" t="s">
        <v>197</v>
      </c>
      <c r="L27" s="357"/>
      <c r="M27" s="357"/>
      <c r="N27" s="357"/>
      <c r="O27" s="358"/>
      <c r="P27" s="93"/>
      <c r="Q27" s="93"/>
    </row>
    <row r="28" spans="1:47" s="88" customFormat="1" x14ac:dyDescent="0.2">
      <c r="A28" s="140"/>
      <c r="B28" s="140"/>
      <c r="C28" s="141"/>
      <c r="D28" s="141"/>
      <c r="E28" s="141"/>
      <c r="F28" s="141"/>
      <c r="G28" s="87"/>
      <c r="H28"/>
      <c r="I28"/>
      <c r="J28"/>
      <c r="K28"/>
      <c r="L28"/>
      <c r="M28"/>
      <c r="N28"/>
      <c r="O28"/>
      <c r="P28"/>
      <c r="Q28"/>
      <c r="R28"/>
      <c r="S28"/>
      <c r="T28"/>
      <c r="U28"/>
      <c r="V28"/>
      <c r="W28"/>
      <c r="X28"/>
      <c r="Y28"/>
      <c r="AB28"/>
      <c r="AC28"/>
      <c r="AD28"/>
      <c r="AE28"/>
      <c r="AF28"/>
      <c r="AG28"/>
      <c r="AH28"/>
      <c r="AI28"/>
      <c r="AJ28"/>
      <c r="AK28"/>
      <c r="AL28"/>
      <c r="AM28"/>
      <c r="AN28"/>
      <c r="AO28"/>
      <c r="AP28"/>
      <c r="AQ28"/>
      <c r="AR28"/>
      <c r="AS28"/>
      <c r="AT28"/>
      <c r="AU28"/>
    </row>
    <row r="29" spans="1:47" s="88" customFormat="1" ht="60" customHeight="1" x14ac:dyDescent="0.2">
      <c r="A29" s="371" t="s">
        <v>198</v>
      </c>
      <c r="B29" s="372"/>
      <c r="C29" s="28"/>
      <c r="D29" s="141"/>
      <c r="E29" s="141"/>
      <c r="F29" s="141"/>
      <c r="G29" s="87"/>
      <c r="H29"/>
      <c r="I29"/>
      <c r="J29"/>
      <c r="K29"/>
      <c r="L29"/>
      <c r="M29"/>
      <c r="N29"/>
      <c r="O29"/>
      <c r="P29"/>
      <c r="Q29"/>
      <c r="R29"/>
      <c r="S29"/>
      <c r="T29"/>
      <c r="U29"/>
      <c r="V29"/>
      <c r="W29"/>
      <c r="X29"/>
      <c r="Y29"/>
      <c r="AB29"/>
      <c r="AC29"/>
      <c r="AD29"/>
      <c r="AE29"/>
      <c r="AF29"/>
      <c r="AG29"/>
      <c r="AH29"/>
      <c r="AI29"/>
      <c r="AJ29"/>
      <c r="AK29"/>
      <c r="AL29"/>
      <c r="AM29"/>
      <c r="AN29"/>
      <c r="AO29"/>
      <c r="AP29"/>
      <c r="AQ29"/>
      <c r="AR29"/>
      <c r="AS29"/>
      <c r="AT29"/>
      <c r="AU29"/>
    </row>
    <row r="30" spans="1:47" ht="12.75" customHeight="1" x14ac:dyDescent="0.2">
      <c r="A30" s="94"/>
      <c r="B30" s="94"/>
      <c r="C30" s="95"/>
      <c r="D30" s="95"/>
      <c r="E30" s="95"/>
      <c r="F30" s="95"/>
      <c r="G30" s="87"/>
      <c r="H30" s="92"/>
      <c r="I30" s="92"/>
      <c r="J30" s="90"/>
      <c r="K30" s="90"/>
      <c r="L30" s="90"/>
      <c r="M30" s="90"/>
      <c r="N30" s="93"/>
      <c r="O30" s="93"/>
      <c r="P30" s="93"/>
      <c r="Q30" s="93"/>
    </row>
    <row r="31" spans="1:47" s="82" customFormat="1" ht="27.75" x14ac:dyDescent="0.2">
      <c r="A31" s="373" t="s">
        <v>199</v>
      </c>
      <c r="B31" s="374"/>
      <c r="C31" s="240" t="s">
        <v>200</v>
      </c>
      <c r="D31" s="240"/>
      <c r="E31" s="240"/>
      <c r="F31" s="96" t="s">
        <v>201</v>
      </c>
      <c r="G31" s="87"/>
      <c r="H31" s="92"/>
      <c r="I31" s="92"/>
      <c r="J31" s="97"/>
      <c r="K31" s="97"/>
      <c r="L31" s="97"/>
      <c r="M31" s="97"/>
      <c r="N31" s="93"/>
      <c r="O31" s="93"/>
      <c r="P31" s="93"/>
      <c r="Q31" s="93"/>
    </row>
    <row r="32" spans="1:47" s="101" customFormat="1" x14ac:dyDescent="0.2">
      <c r="A32" s="373"/>
      <c r="B32" s="374"/>
      <c r="C32" s="362" t="s">
        <v>90</v>
      </c>
      <c r="D32" s="362"/>
      <c r="E32" s="362"/>
      <c r="F32" s="75"/>
      <c r="G32" s="87"/>
    </row>
    <row r="33" spans="1:49" s="82" customFormat="1" x14ac:dyDescent="0.2">
      <c r="A33" s="373"/>
      <c r="B33" s="374"/>
      <c r="C33" s="379"/>
      <c r="D33" s="379"/>
      <c r="E33" s="379"/>
      <c r="F33" s="75"/>
      <c r="G33" s="87"/>
    </row>
    <row r="34" spans="1:49" s="82" customFormat="1" ht="12.75" customHeight="1" x14ac:dyDescent="0.2">
      <c r="A34" s="375"/>
      <c r="B34" s="376"/>
      <c r="C34" s="362"/>
      <c r="D34" s="362"/>
      <c r="E34" s="362"/>
      <c r="F34" s="75"/>
      <c r="G34" s="87"/>
    </row>
    <row r="35" spans="1:49" s="88" customFormat="1" x14ac:dyDescent="0.2">
      <c r="A35"/>
      <c r="B35" s="87"/>
      <c r="C35" s="87"/>
      <c r="D35" s="87"/>
      <c r="E35" s="87"/>
      <c r="F35" s="87"/>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row>
    <row r="36" spans="1:49" s="88" customFormat="1" ht="14.25" customHeight="1" x14ac:dyDescent="0.2">
      <c r="A36" s="395" t="s">
        <v>202</v>
      </c>
      <c r="B36" s="396"/>
      <c r="C36" s="384" t="s">
        <v>203</v>
      </c>
      <c r="D36" s="385"/>
      <c r="E36" s="385"/>
      <c r="F36" s="38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row>
    <row r="37" spans="1:49" s="88" customFormat="1" x14ac:dyDescent="0.2">
      <c r="A37" s="397"/>
      <c r="B37" s="374"/>
      <c r="C37" s="384" t="s">
        <v>204</v>
      </c>
      <c r="D37" s="385"/>
      <c r="E37" s="385"/>
      <c r="F37" s="386"/>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row>
    <row r="38" spans="1:49" s="88" customFormat="1" x14ac:dyDescent="0.2">
      <c r="A38" s="397"/>
      <c r="B38" s="374"/>
      <c r="C38" s="384"/>
      <c r="D38" s="385"/>
      <c r="E38" s="385"/>
      <c r="F38" s="386"/>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row>
    <row r="39" spans="1:49" s="88" customFormat="1" x14ac:dyDescent="0.2">
      <c r="A39" s="398"/>
      <c r="B39" s="376"/>
      <c r="C39" s="384"/>
      <c r="D39" s="385"/>
      <c r="E39" s="385"/>
      <c r="F39" s="386"/>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row>
    <row r="40" spans="1:49" s="88" customFormat="1" ht="13.15" customHeight="1" x14ac:dyDescent="0.2">
      <c r="A40"/>
      <c r="B40" s="87"/>
      <c r="C40" s="87"/>
      <c r="D40" s="87"/>
      <c r="E40" s="87"/>
      <c r="F40" s="87"/>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row>
    <row r="41" spans="1:49" s="88" customFormat="1" ht="24" customHeight="1" x14ac:dyDescent="0.2">
      <c r="A41" s="377" t="s">
        <v>94</v>
      </c>
      <c r="B41" s="378"/>
      <c r="C41" s="232" t="s">
        <v>95</v>
      </c>
      <c r="D41" s="250"/>
      <c r="E41" s="245" t="s">
        <v>96</v>
      </c>
      <c r="F41" s="228" t="s">
        <v>97</v>
      </c>
      <c r="G41" s="229"/>
      <c r="H41" s="232" t="s">
        <v>98</v>
      </c>
      <c r="I41" s="233"/>
      <c r="J41" s="144"/>
      <c r="K41"/>
      <c r="L41"/>
      <c r="M41"/>
      <c r="N41"/>
      <c r="O41"/>
      <c r="P41"/>
      <c r="Q41"/>
      <c r="R41"/>
      <c r="S41"/>
      <c r="T41"/>
      <c r="U41"/>
      <c r="V41"/>
      <c r="W41"/>
      <c r="X41"/>
      <c r="Y41"/>
      <c r="Z41"/>
      <c r="AA41"/>
      <c r="AB41"/>
      <c r="AC41"/>
      <c r="AD41"/>
      <c r="AE41"/>
      <c r="AF41"/>
      <c r="AG41"/>
      <c r="AH41"/>
      <c r="AI41"/>
      <c r="AJ41"/>
      <c r="AK41"/>
      <c r="AL41"/>
    </row>
    <row r="42" spans="1:49" s="88" customFormat="1" ht="55.5" customHeight="1" x14ac:dyDescent="0.2">
      <c r="A42" s="399" t="s">
        <v>99</v>
      </c>
      <c r="B42" s="400"/>
      <c r="C42" s="102" t="s">
        <v>100</v>
      </c>
      <c r="D42" s="102" t="s">
        <v>101</v>
      </c>
      <c r="E42" s="246"/>
      <c r="F42" s="230"/>
      <c r="G42" s="231"/>
      <c r="H42" s="102" t="s">
        <v>102</v>
      </c>
      <c r="I42" s="102" t="s">
        <v>103</v>
      </c>
      <c r="J42" s="145"/>
      <c r="K42"/>
      <c r="L42"/>
      <c r="M42"/>
      <c r="N42"/>
      <c r="O42"/>
      <c r="P42"/>
      <c r="Q42"/>
      <c r="R42"/>
      <c r="S42"/>
      <c r="T42"/>
      <c r="U42"/>
      <c r="V42"/>
      <c r="W42"/>
      <c r="X42"/>
      <c r="Y42"/>
      <c r="Z42"/>
      <c r="AA42"/>
      <c r="AB42"/>
      <c r="AC42"/>
      <c r="AD42"/>
      <c r="AE42"/>
      <c r="AF42"/>
      <c r="AG42"/>
      <c r="AH42"/>
      <c r="AI42"/>
      <c r="AJ42"/>
      <c r="AK42"/>
      <c r="AL42"/>
    </row>
    <row r="43" spans="1:49" s="88" customFormat="1" ht="102" customHeight="1" x14ac:dyDescent="0.2">
      <c r="A43" s="380" t="s">
        <v>104</v>
      </c>
      <c r="B43" s="381"/>
      <c r="C43" s="103" t="s">
        <v>105</v>
      </c>
      <c r="D43" s="136" t="s">
        <v>106</v>
      </c>
      <c r="E43" s="338" t="s">
        <v>107</v>
      </c>
      <c r="F43" s="341" t="s">
        <v>108</v>
      </c>
      <c r="G43" s="342"/>
      <c r="H43" s="136" t="s">
        <v>109</v>
      </c>
      <c r="I43" s="136" t="s">
        <v>110</v>
      </c>
      <c r="J43" s="146"/>
      <c r="K43"/>
      <c r="L43"/>
      <c r="M43"/>
      <c r="N43"/>
      <c r="O43"/>
      <c r="P43"/>
      <c r="Q43"/>
      <c r="R43"/>
      <c r="S43"/>
      <c r="T43"/>
      <c r="U43"/>
      <c r="V43"/>
      <c r="W43"/>
      <c r="X43"/>
      <c r="Y43"/>
      <c r="Z43"/>
      <c r="AA43"/>
      <c r="AB43"/>
      <c r="AC43"/>
      <c r="AD43"/>
      <c r="AE43"/>
      <c r="AF43"/>
      <c r="AG43"/>
      <c r="AH43"/>
      <c r="AI43"/>
      <c r="AJ43"/>
      <c r="AK43"/>
      <c r="AL43"/>
    </row>
    <row r="44" spans="1:49" s="88" customFormat="1" x14ac:dyDescent="0.2">
      <c r="A44" s="382"/>
      <c r="B44" s="383"/>
      <c r="C44" s="105" t="s">
        <v>111</v>
      </c>
      <c r="D44" s="136" t="s">
        <v>112</v>
      </c>
      <c r="E44" s="339"/>
      <c r="F44" s="343"/>
      <c r="G44" s="344"/>
      <c r="H44" s="136" t="s">
        <v>113</v>
      </c>
      <c r="I44" s="136" t="s">
        <v>114</v>
      </c>
      <c r="J44" s="146"/>
      <c r="K44"/>
      <c r="L44"/>
      <c r="M44"/>
      <c r="N44"/>
      <c r="O44"/>
      <c r="P44"/>
      <c r="Q44"/>
      <c r="R44"/>
      <c r="S44"/>
      <c r="T44"/>
      <c r="U44"/>
      <c r="V44"/>
      <c r="W44"/>
      <c r="X44"/>
      <c r="Y44"/>
      <c r="Z44"/>
      <c r="AA44"/>
      <c r="AB44"/>
      <c r="AC44"/>
      <c r="AD44"/>
      <c r="AE44"/>
      <c r="AF44"/>
      <c r="AG44"/>
      <c r="AH44"/>
      <c r="AI44"/>
      <c r="AJ44"/>
      <c r="AK44"/>
      <c r="AL44"/>
    </row>
    <row r="45" spans="1:49" s="88" customFormat="1" x14ac:dyDescent="0.2">
      <c r="A45" s="382"/>
      <c r="B45" s="383"/>
      <c r="C45" s="105" t="s">
        <v>115</v>
      </c>
      <c r="D45" s="137" t="s">
        <v>116</v>
      </c>
      <c r="E45" s="340"/>
      <c r="F45" s="345"/>
      <c r="G45" s="346"/>
      <c r="H45" s="137" t="s">
        <v>109</v>
      </c>
      <c r="I45" s="137" t="s">
        <v>109</v>
      </c>
      <c r="J45" s="146"/>
      <c r="K45"/>
      <c r="L45"/>
      <c r="M45"/>
      <c r="N45"/>
      <c r="O45"/>
      <c r="P45"/>
      <c r="Q45"/>
      <c r="R45"/>
      <c r="S45"/>
      <c r="T45"/>
      <c r="U45"/>
      <c r="V45"/>
      <c r="W45"/>
      <c r="X45"/>
      <c r="Y45"/>
      <c r="Z45"/>
      <c r="AA45"/>
      <c r="AB45"/>
      <c r="AC45"/>
      <c r="AD45"/>
      <c r="AE45"/>
      <c r="AF45"/>
      <c r="AG45"/>
      <c r="AH45"/>
      <c r="AI45"/>
      <c r="AJ45"/>
      <c r="AK45"/>
      <c r="AL45"/>
    </row>
    <row r="46" spans="1:49" s="88" customFormat="1" ht="25.5" x14ac:dyDescent="0.2">
      <c r="A46" s="107">
        <v>0.1</v>
      </c>
      <c r="B46" s="108" t="s">
        <v>117</v>
      </c>
      <c r="C46" s="74"/>
      <c r="D46" s="20"/>
      <c r="E46" s="224"/>
      <c r="F46" s="369"/>
      <c r="G46" s="370"/>
      <c r="H46" s="24"/>
      <c r="I46" s="24"/>
      <c r="J46" s="147"/>
      <c r="K46"/>
      <c r="L46"/>
      <c r="M46"/>
      <c r="N46"/>
      <c r="O46"/>
      <c r="P46"/>
      <c r="Q46"/>
      <c r="R46"/>
      <c r="S46"/>
      <c r="T46"/>
      <c r="U46"/>
      <c r="V46"/>
      <c r="W46"/>
      <c r="X46"/>
      <c r="Y46"/>
      <c r="Z46"/>
      <c r="AA46"/>
      <c r="AB46"/>
      <c r="AC46"/>
      <c r="AD46"/>
      <c r="AE46"/>
      <c r="AF46"/>
      <c r="AG46"/>
      <c r="AH46"/>
      <c r="AI46"/>
      <c r="AJ46"/>
      <c r="AK46"/>
      <c r="AL46"/>
    </row>
    <row r="47" spans="1:49" s="88" customFormat="1" x14ac:dyDescent="0.2">
      <c r="A47" s="109">
        <v>0.2</v>
      </c>
      <c r="B47" s="110" t="s">
        <v>118</v>
      </c>
      <c r="C47" s="21"/>
      <c r="D47" s="22"/>
      <c r="E47" s="225"/>
      <c r="F47" s="369"/>
      <c r="G47" s="370"/>
      <c r="H47" s="24"/>
      <c r="I47" s="24"/>
      <c r="J47" s="147"/>
      <c r="K47"/>
      <c r="L47"/>
      <c r="M47"/>
      <c r="N47"/>
      <c r="O47"/>
      <c r="P47"/>
      <c r="Q47"/>
      <c r="R47"/>
      <c r="S47"/>
      <c r="T47"/>
      <c r="U47"/>
      <c r="V47"/>
      <c r="W47"/>
      <c r="X47"/>
      <c r="Y47"/>
      <c r="Z47"/>
      <c r="AA47"/>
      <c r="AB47"/>
      <c r="AC47"/>
      <c r="AD47"/>
      <c r="AE47"/>
      <c r="AF47"/>
      <c r="AG47"/>
      <c r="AH47"/>
      <c r="AI47"/>
      <c r="AJ47"/>
      <c r="AK47"/>
      <c r="AL47"/>
    </row>
    <row r="48" spans="1:49" s="88" customFormat="1" x14ac:dyDescent="0.2">
      <c r="A48" s="109">
        <v>0.3</v>
      </c>
      <c r="B48" s="110" t="s">
        <v>119</v>
      </c>
      <c r="C48" s="21"/>
      <c r="D48" s="22"/>
      <c r="E48" s="225"/>
      <c r="F48" s="369"/>
      <c r="G48" s="370"/>
      <c r="H48" s="24"/>
      <c r="I48" s="24"/>
      <c r="J48" s="147"/>
      <c r="K48"/>
      <c r="L48"/>
      <c r="M48"/>
      <c r="N48"/>
      <c r="O48"/>
      <c r="P48"/>
      <c r="Q48"/>
      <c r="R48"/>
      <c r="S48"/>
      <c r="T48"/>
      <c r="U48"/>
      <c r="V48"/>
      <c r="W48"/>
      <c r="X48"/>
      <c r="Y48"/>
      <c r="Z48"/>
      <c r="AA48"/>
      <c r="AB48"/>
      <c r="AC48"/>
      <c r="AD48"/>
      <c r="AE48"/>
      <c r="AF48"/>
      <c r="AG48"/>
      <c r="AH48"/>
      <c r="AI48"/>
      <c r="AJ48"/>
      <c r="AK48"/>
      <c r="AL48"/>
    </row>
    <row r="49" spans="1:38" s="88" customFormat="1" x14ac:dyDescent="0.2">
      <c r="A49" s="109">
        <v>0.4</v>
      </c>
      <c r="B49" s="110" t="s">
        <v>120</v>
      </c>
      <c r="C49" s="21"/>
      <c r="D49" s="22"/>
      <c r="E49" s="226"/>
      <c r="F49" s="369"/>
      <c r="G49" s="370"/>
      <c r="H49" s="24"/>
      <c r="I49" s="24"/>
      <c r="J49" s="147"/>
      <c r="K49"/>
      <c r="L49"/>
      <c r="M49"/>
      <c r="N49"/>
      <c r="O49"/>
      <c r="P49"/>
      <c r="Q49"/>
      <c r="R49"/>
      <c r="S49"/>
      <c r="T49"/>
      <c r="U49"/>
      <c r="V49"/>
      <c r="W49"/>
      <c r="X49"/>
      <c r="Y49"/>
      <c r="Z49"/>
      <c r="AA49"/>
      <c r="AB49"/>
      <c r="AC49"/>
      <c r="AD49"/>
      <c r="AE49"/>
      <c r="AF49"/>
      <c r="AG49"/>
      <c r="AH49"/>
      <c r="AI49"/>
      <c r="AJ49"/>
      <c r="AK49"/>
      <c r="AL49"/>
    </row>
    <row r="50" spans="1:38" s="88" customFormat="1" x14ac:dyDescent="0.2">
      <c r="A50" s="109">
        <v>1</v>
      </c>
      <c r="B50" s="110" t="s">
        <v>121</v>
      </c>
      <c r="C50" s="21"/>
      <c r="D50" s="22"/>
      <c r="E50" s="26"/>
      <c r="F50" s="369"/>
      <c r="G50" s="370"/>
      <c r="H50" s="24"/>
      <c r="I50" s="24"/>
      <c r="J50" s="147"/>
      <c r="K50"/>
      <c r="L50"/>
      <c r="M50"/>
      <c r="N50"/>
      <c r="O50"/>
      <c r="P50"/>
      <c r="Q50"/>
      <c r="R50"/>
      <c r="S50"/>
      <c r="T50"/>
      <c r="U50"/>
      <c r="V50"/>
      <c r="W50"/>
      <c r="X50"/>
      <c r="Y50"/>
      <c r="Z50"/>
      <c r="AA50"/>
      <c r="AB50"/>
      <c r="AC50"/>
      <c r="AD50"/>
      <c r="AE50"/>
      <c r="AF50"/>
      <c r="AG50"/>
      <c r="AH50"/>
      <c r="AI50"/>
      <c r="AJ50"/>
      <c r="AK50"/>
      <c r="AL50"/>
    </row>
    <row r="51" spans="1:38" s="88" customFormat="1" x14ac:dyDescent="0.2">
      <c r="A51" s="111">
        <v>2.1</v>
      </c>
      <c r="B51" s="110" t="s">
        <v>122</v>
      </c>
      <c r="C51" s="21"/>
      <c r="D51" s="22"/>
      <c r="E51" s="26"/>
      <c r="F51" s="369"/>
      <c r="G51" s="370"/>
      <c r="H51" s="24"/>
      <c r="I51" s="24"/>
      <c r="J51" s="147"/>
      <c r="K51"/>
      <c r="L51"/>
      <c r="M51"/>
      <c r="N51"/>
      <c r="O51"/>
      <c r="P51"/>
      <c r="Q51"/>
      <c r="R51"/>
      <c r="S51"/>
      <c r="T51"/>
      <c r="U51"/>
      <c r="V51"/>
      <c r="W51"/>
      <c r="X51"/>
      <c r="Y51"/>
      <c r="Z51"/>
      <c r="AA51"/>
      <c r="AB51"/>
      <c r="AC51"/>
      <c r="AD51"/>
      <c r="AE51"/>
      <c r="AF51"/>
      <c r="AG51"/>
      <c r="AH51"/>
      <c r="AI51"/>
      <c r="AJ51"/>
      <c r="AK51"/>
      <c r="AL51"/>
    </row>
    <row r="52" spans="1:38" s="88" customFormat="1" x14ac:dyDescent="0.2">
      <c r="A52" s="109">
        <v>2.2000000000000002</v>
      </c>
      <c r="B52" s="110" t="s">
        <v>123</v>
      </c>
      <c r="C52" s="21"/>
      <c r="D52" s="22"/>
      <c r="E52" s="26"/>
      <c r="F52" s="369"/>
      <c r="G52" s="370"/>
      <c r="H52" s="24"/>
      <c r="I52" s="24"/>
      <c r="J52" s="147"/>
      <c r="K52"/>
      <c r="L52"/>
      <c r="M52"/>
      <c r="N52"/>
      <c r="O52"/>
      <c r="P52"/>
      <c r="Q52"/>
      <c r="R52"/>
      <c r="S52"/>
      <c r="T52"/>
      <c r="U52"/>
      <c r="V52"/>
      <c r="W52"/>
      <c r="X52"/>
      <c r="Y52"/>
      <c r="Z52"/>
      <c r="AA52"/>
      <c r="AB52"/>
      <c r="AC52"/>
      <c r="AD52"/>
      <c r="AE52"/>
      <c r="AF52"/>
      <c r="AG52"/>
      <c r="AH52"/>
      <c r="AI52"/>
      <c r="AJ52"/>
      <c r="AK52"/>
      <c r="AL52"/>
    </row>
    <row r="53" spans="1:38" s="88" customFormat="1" x14ac:dyDescent="0.2">
      <c r="A53" s="109">
        <v>2.2999999999999998</v>
      </c>
      <c r="B53" s="110" t="s">
        <v>124</v>
      </c>
      <c r="C53" s="21"/>
      <c r="D53" s="22"/>
      <c r="E53" s="26"/>
      <c r="F53" s="369"/>
      <c r="G53" s="370"/>
      <c r="H53" s="24"/>
      <c r="I53" s="24"/>
      <c r="J53" s="147"/>
      <c r="K53"/>
      <c r="L53"/>
      <c r="M53"/>
      <c r="N53"/>
      <c r="O53"/>
      <c r="P53"/>
      <c r="Q53"/>
      <c r="R53"/>
      <c r="S53"/>
      <c r="T53"/>
      <c r="U53"/>
      <c r="V53"/>
      <c r="W53"/>
      <c r="X53"/>
      <c r="Y53"/>
      <c r="Z53"/>
      <c r="AA53"/>
      <c r="AB53"/>
      <c r="AC53"/>
      <c r="AD53"/>
      <c r="AE53"/>
      <c r="AF53"/>
      <c r="AG53"/>
      <c r="AH53"/>
      <c r="AI53"/>
      <c r="AJ53"/>
      <c r="AK53"/>
      <c r="AL53"/>
    </row>
    <row r="54" spans="1:38" s="88" customFormat="1" x14ac:dyDescent="0.2">
      <c r="A54" s="109">
        <v>2.4</v>
      </c>
      <c r="B54" s="110" t="s">
        <v>125</v>
      </c>
      <c r="C54" s="21"/>
      <c r="D54" s="22"/>
      <c r="E54" s="26"/>
      <c r="F54" s="369"/>
      <c r="G54" s="370"/>
      <c r="H54" s="24"/>
      <c r="I54" s="24"/>
      <c r="J54" s="147"/>
      <c r="K54"/>
      <c r="L54"/>
      <c r="M54"/>
      <c r="N54"/>
      <c r="O54"/>
      <c r="P54"/>
      <c r="Q54"/>
      <c r="R54"/>
      <c r="S54"/>
      <c r="T54"/>
      <c r="U54"/>
      <c r="V54"/>
      <c r="W54"/>
      <c r="X54"/>
      <c r="Y54"/>
      <c r="Z54"/>
      <c r="AA54"/>
      <c r="AB54"/>
      <c r="AC54"/>
      <c r="AD54"/>
      <c r="AE54"/>
      <c r="AF54"/>
      <c r="AG54"/>
      <c r="AH54"/>
      <c r="AI54"/>
      <c r="AJ54"/>
      <c r="AK54"/>
      <c r="AL54"/>
    </row>
    <row r="55" spans="1:38" s="88" customFormat="1" x14ac:dyDescent="0.2">
      <c r="A55" s="109">
        <v>2.5</v>
      </c>
      <c r="B55" s="110" t="s">
        <v>126</v>
      </c>
      <c r="C55" s="21"/>
      <c r="D55" s="22"/>
      <c r="E55" s="26"/>
      <c r="F55" s="369"/>
      <c r="G55" s="370"/>
      <c r="H55" s="24"/>
      <c r="I55" s="24"/>
      <c r="J55" s="147"/>
      <c r="K55"/>
      <c r="L55"/>
      <c r="M55"/>
      <c r="N55"/>
      <c r="O55"/>
      <c r="P55"/>
      <c r="Q55"/>
      <c r="R55"/>
      <c r="S55"/>
      <c r="T55"/>
      <c r="U55"/>
      <c r="V55"/>
      <c r="W55"/>
      <c r="X55"/>
      <c r="Y55"/>
      <c r="Z55"/>
      <c r="AA55"/>
      <c r="AB55"/>
      <c r="AC55"/>
      <c r="AD55"/>
      <c r="AE55"/>
      <c r="AF55"/>
      <c r="AG55"/>
      <c r="AH55"/>
      <c r="AI55"/>
      <c r="AJ55"/>
      <c r="AK55"/>
      <c r="AL55"/>
    </row>
    <row r="56" spans="1:38" s="88" customFormat="1" x14ac:dyDescent="0.2">
      <c r="A56" s="109">
        <v>2.6</v>
      </c>
      <c r="B56" s="110" t="s">
        <v>127</v>
      </c>
      <c r="C56" s="21"/>
      <c r="D56" s="22"/>
      <c r="E56" s="26"/>
      <c r="F56" s="369"/>
      <c r="G56" s="370"/>
      <c r="H56" s="24"/>
      <c r="I56" s="24"/>
      <c r="J56" s="147"/>
      <c r="K56"/>
      <c r="L56"/>
      <c r="M56"/>
      <c r="N56"/>
      <c r="O56"/>
      <c r="P56"/>
      <c r="Q56"/>
      <c r="R56"/>
      <c r="S56"/>
      <c r="T56"/>
      <c r="U56"/>
      <c r="V56"/>
      <c r="W56"/>
      <c r="X56"/>
      <c r="Y56"/>
      <c r="Z56"/>
      <c r="AA56"/>
      <c r="AB56"/>
      <c r="AC56"/>
      <c r="AD56"/>
      <c r="AE56"/>
      <c r="AF56"/>
      <c r="AG56"/>
      <c r="AH56"/>
      <c r="AI56"/>
      <c r="AJ56"/>
      <c r="AK56"/>
      <c r="AL56"/>
    </row>
    <row r="57" spans="1:38" s="88" customFormat="1" x14ac:dyDescent="0.2">
      <c r="A57" s="109">
        <v>2.7</v>
      </c>
      <c r="B57" s="110" t="s">
        <v>128</v>
      </c>
      <c r="C57" s="21"/>
      <c r="D57" s="22"/>
      <c r="E57" s="26"/>
      <c r="F57" s="369"/>
      <c r="G57" s="370"/>
      <c r="H57" s="24"/>
      <c r="I57" s="24"/>
      <c r="J57" s="147"/>
      <c r="K57"/>
      <c r="L57"/>
      <c r="M57"/>
      <c r="N57"/>
      <c r="O57"/>
      <c r="P57"/>
      <c r="Q57"/>
      <c r="R57"/>
      <c r="S57"/>
      <c r="T57"/>
      <c r="U57"/>
      <c r="V57"/>
      <c r="W57"/>
      <c r="X57"/>
      <c r="Y57"/>
      <c r="Z57"/>
      <c r="AA57"/>
      <c r="AB57"/>
      <c r="AC57"/>
      <c r="AD57"/>
      <c r="AE57"/>
      <c r="AF57"/>
      <c r="AG57"/>
      <c r="AH57"/>
      <c r="AI57"/>
      <c r="AJ57"/>
      <c r="AK57"/>
      <c r="AL57"/>
    </row>
    <row r="58" spans="1:38" s="88" customFormat="1" x14ac:dyDescent="0.2">
      <c r="A58" s="109">
        <v>2.8</v>
      </c>
      <c r="B58" s="110" t="s">
        <v>129</v>
      </c>
      <c r="C58" s="21"/>
      <c r="D58" s="22"/>
      <c r="E58" s="26"/>
      <c r="F58" s="369"/>
      <c r="G58" s="370"/>
      <c r="H58" s="24"/>
      <c r="I58" s="24"/>
      <c r="J58" s="147"/>
      <c r="K58"/>
      <c r="L58"/>
      <c r="M58"/>
      <c r="N58"/>
      <c r="O58"/>
      <c r="P58"/>
      <c r="Q58"/>
      <c r="R58"/>
      <c r="S58"/>
      <c r="T58"/>
      <c r="U58"/>
      <c r="V58"/>
      <c r="W58"/>
      <c r="X58"/>
      <c r="Y58"/>
      <c r="Z58"/>
      <c r="AA58"/>
      <c r="AB58"/>
      <c r="AC58"/>
      <c r="AD58"/>
      <c r="AE58"/>
      <c r="AF58"/>
      <c r="AG58"/>
      <c r="AH58"/>
      <c r="AI58"/>
      <c r="AJ58"/>
      <c r="AK58"/>
      <c r="AL58"/>
    </row>
    <row r="59" spans="1:38" s="88" customFormat="1" x14ac:dyDescent="0.2">
      <c r="A59" s="109">
        <v>3</v>
      </c>
      <c r="B59" s="110" t="s">
        <v>130</v>
      </c>
      <c r="C59" s="21"/>
      <c r="D59" s="22"/>
      <c r="E59" s="26"/>
      <c r="F59" s="369"/>
      <c r="G59" s="370"/>
      <c r="H59" s="24"/>
      <c r="I59" s="24"/>
      <c r="J59" s="147"/>
      <c r="K59"/>
      <c r="L59"/>
      <c r="M59"/>
      <c r="N59"/>
      <c r="O59"/>
      <c r="P59"/>
      <c r="Q59"/>
      <c r="R59"/>
      <c r="S59"/>
      <c r="T59"/>
      <c r="U59"/>
      <c r="V59"/>
      <c r="W59"/>
      <c r="X59"/>
      <c r="Y59"/>
      <c r="Z59"/>
      <c r="AA59"/>
      <c r="AB59"/>
      <c r="AC59"/>
      <c r="AD59"/>
      <c r="AE59"/>
      <c r="AF59"/>
      <c r="AG59"/>
      <c r="AH59"/>
      <c r="AI59"/>
      <c r="AJ59"/>
      <c r="AK59"/>
      <c r="AL59"/>
    </row>
    <row r="60" spans="1:38" s="88" customFormat="1" x14ac:dyDescent="0.2">
      <c r="A60" s="109">
        <v>4</v>
      </c>
      <c r="B60" s="110" t="s">
        <v>131</v>
      </c>
      <c r="C60" s="21"/>
      <c r="D60" s="22"/>
      <c r="E60" s="26"/>
      <c r="F60" s="369"/>
      <c r="G60" s="370"/>
      <c r="H60" s="24"/>
      <c r="I60" s="24"/>
      <c r="J60" s="147"/>
      <c r="K60"/>
      <c r="L60"/>
      <c r="M60"/>
      <c r="N60"/>
      <c r="O60"/>
      <c r="P60"/>
      <c r="Q60"/>
      <c r="R60"/>
      <c r="S60"/>
      <c r="T60"/>
      <c r="U60"/>
      <c r="V60"/>
      <c r="W60"/>
      <c r="X60"/>
      <c r="Y60"/>
      <c r="Z60"/>
      <c r="AA60"/>
      <c r="AB60"/>
      <c r="AC60"/>
      <c r="AD60"/>
      <c r="AE60"/>
      <c r="AF60"/>
      <c r="AG60"/>
      <c r="AH60"/>
      <c r="AI60"/>
      <c r="AJ60"/>
      <c r="AK60"/>
      <c r="AL60"/>
    </row>
    <row r="61" spans="1:38" s="88" customFormat="1" x14ac:dyDescent="0.2">
      <c r="A61" s="109">
        <v>5</v>
      </c>
      <c r="B61" s="110" t="s">
        <v>132</v>
      </c>
      <c r="C61" s="21"/>
      <c r="D61" s="22"/>
      <c r="E61" s="26"/>
      <c r="F61" s="369"/>
      <c r="G61" s="370"/>
      <c r="H61" s="24"/>
      <c r="I61" s="24"/>
      <c r="J61" s="147"/>
      <c r="K61"/>
      <c r="L61"/>
      <c r="M61"/>
      <c r="N61"/>
      <c r="O61"/>
      <c r="P61"/>
      <c r="Q61"/>
      <c r="R61"/>
      <c r="S61"/>
      <c r="T61"/>
      <c r="U61"/>
      <c r="V61"/>
      <c r="W61"/>
      <c r="X61"/>
      <c r="Y61"/>
      <c r="Z61"/>
      <c r="AA61"/>
      <c r="AB61"/>
      <c r="AC61"/>
      <c r="AD61"/>
      <c r="AE61"/>
      <c r="AF61"/>
      <c r="AG61"/>
      <c r="AH61"/>
      <c r="AI61"/>
      <c r="AJ61"/>
      <c r="AK61"/>
      <c r="AL61"/>
    </row>
    <row r="62" spans="1:38" s="114" customFormat="1" ht="38.25" customHeight="1" x14ac:dyDescent="0.2">
      <c r="A62" s="109">
        <v>6</v>
      </c>
      <c r="B62" s="110" t="s">
        <v>133</v>
      </c>
      <c r="C62" s="21"/>
      <c r="D62" s="22"/>
      <c r="E62" s="26"/>
      <c r="F62" s="369"/>
      <c r="G62" s="370"/>
      <c r="H62" s="24"/>
      <c r="I62" s="24"/>
      <c r="J62" s="147"/>
      <c r="K62"/>
      <c r="L62"/>
      <c r="M62"/>
      <c r="N62"/>
      <c r="O62"/>
      <c r="P62"/>
      <c r="Q62"/>
      <c r="R62"/>
      <c r="S62"/>
      <c r="T62"/>
      <c r="U62"/>
      <c r="V62"/>
      <c r="W62"/>
      <c r="X62"/>
      <c r="Y62"/>
      <c r="Z62"/>
      <c r="AA62"/>
      <c r="AB62"/>
      <c r="AC62"/>
      <c r="AD62"/>
      <c r="AE62"/>
      <c r="AF62"/>
      <c r="AG62"/>
      <c r="AH62"/>
      <c r="AI62"/>
      <c r="AJ62"/>
    </row>
    <row r="63" spans="1:38" s="114" customFormat="1" ht="26.25" customHeight="1" x14ac:dyDescent="0.2">
      <c r="A63" s="109">
        <v>7</v>
      </c>
      <c r="B63" s="110" t="s">
        <v>134</v>
      </c>
      <c r="C63" s="21"/>
      <c r="D63" s="22"/>
      <c r="E63" s="26"/>
      <c r="F63" s="369"/>
      <c r="G63" s="370"/>
      <c r="H63" s="24"/>
      <c r="I63" s="24"/>
      <c r="J63" s="147"/>
      <c r="K63"/>
      <c r="L63"/>
      <c r="M63"/>
      <c r="N63"/>
      <c r="O63"/>
      <c r="P63"/>
      <c r="Q63"/>
      <c r="R63"/>
      <c r="S63"/>
      <c r="T63"/>
      <c r="U63"/>
      <c r="V63"/>
      <c r="W63"/>
      <c r="X63"/>
      <c r="Y63"/>
      <c r="Z63"/>
      <c r="AA63"/>
      <c r="AB63"/>
      <c r="AC63"/>
      <c r="AD63"/>
      <c r="AE63"/>
      <c r="AF63"/>
      <c r="AG63"/>
      <c r="AH63"/>
      <c r="AI63"/>
      <c r="AJ63"/>
    </row>
    <row r="64" spans="1:38" s="114" customFormat="1" ht="19.5" customHeight="1" thickBot="1" x14ac:dyDescent="0.25">
      <c r="A64" s="109">
        <v>8</v>
      </c>
      <c r="B64" s="110" t="s">
        <v>135</v>
      </c>
      <c r="C64" s="23"/>
      <c r="D64" s="20"/>
      <c r="E64" s="27"/>
      <c r="F64" s="407"/>
      <c r="G64" s="408"/>
      <c r="H64" s="25"/>
      <c r="I64" s="25"/>
      <c r="J64" s="147"/>
      <c r="K64"/>
      <c r="L64"/>
      <c r="M64"/>
      <c r="N64"/>
      <c r="O64"/>
      <c r="P64"/>
      <c r="Q64"/>
      <c r="R64"/>
      <c r="S64"/>
      <c r="T64"/>
      <c r="U64"/>
      <c r="V64"/>
      <c r="W64"/>
      <c r="X64"/>
      <c r="Y64"/>
      <c r="Z64"/>
      <c r="AA64"/>
      <c r="AB64"/>
      <c r="AC64"/>
      <c r="AD64"/>
      <c r="AE64"/>
      <c r="AF64"/>
      <c r="AG64"/>
      <c r="AH64"/>
      <c r="AI64"/>
      <c r="AJ64"/>
    </row>
    <row r="65" spans="1:47" s="114" customFormat="1" ht="24.75" customHeight="1" thickBot="1" x14ac:dyDescent="0.25">
      <c r="A65" s="88"/>
      <c r="B65" s="88"/>
      <c r="C65" s="112" t="s">
        <v>136</v>
      </c>
      <c r="D65" s="59">
        <f>SUM(D46:D64)</f>
        <v>0</v>
      </c>
      <c r="E65" s="351"/>
      <c r="F65" s="351"/>
      <c r="G65" s="351"/>
      <c r="H65" s="58">
        <f>SUM(H46:H64)</f>
        <v>0</v>
      </c>
      <c r="I65" s="58">
        <f>SUM(I46:I64)</f>
        <v>0</v>
      </c>
      <c r="J65" s="147"/>
      <c r="K65"/>
      <c r="L65"/>
      <c r="M65"/>
      <c r="N65"/>
      <c r="O65"/>
      <c r="P65"/>
      <c r="Q65"/>
      <c r="R65"/>
      <c r="S65"/>
      <c r="T65"/>
      <c r="U65"/>
      <c r="V65"/>
      <c r="W65"/>
      <c r="X65"/>
      <c r="Y65"/>
      <c r="Z65"/>
      <c r="AA65"/>
      <c r="AB65"/>
      <c r="AC65"/>
      <c r="AD65"/>
      <c r="AE65"/>
      <c r="AF65"/>
      <c r="AG65"/>
      <c r="AH65"/>
      <c r="AI65"/>
      <c r="AJ65"/>
    </row>
    <row r="66" spans="1:47" s="114" customFormat="1" ht="24" thickBot="1" x14ac:dyDescent="0.25">
      <c r="A66" s="91"/>
      <c r="B66" s="91"/>
      <c r="C66" s="113" t="s">
        <v>137</v>
      </c>
      <c r="D66" s="63" t="e">
        <f>D65/$C$6</f>
        <v>#DIV/0!</v>
      </c>
      <c r="E66" s="352"/>
      <c r="F66" s="352"/>
      <c r="G66" s="352"/>
      <c r="H66" s="64" t="e">
        <f>H65/$C$6</f>
        <v>#DIV/0!</v>
      </c>
      <c r="I66" s="64" t="e">
        <f>I65/$C$6</f>
        <v>#DIV/0!</v>
      </c>
      <c r="J66" s="90"/>
      <c r="K66" s="148"/>
      <c r="L66" s="91"/>
      <c r="M66" s="91"/>
      <c r="U66"/>
      <c r="V66"/>
      <c r="W66"/>
      <c r="X66"/>
      <c r="Y66"/>
      <c r="Z66"/>
      <c r="AA66"/>
      <c r="AB66"/>
      <c r="AC66"/>
      <c r="AD66"/>
      <c r="AE66"/>
      <c r="AF66"/>
      <c r="AG66"/>
      <c r="AH66"/>
      <c r="AI66"/>
      <c r="AJ66"/>
      <c r="AK66"/>
      <c r="AL66"/>
      <c r="AM66"/>
      <c r="AN66"/>
      <c r="AO66"/>
      <c r="AP66"/>
      <c r="AQ66"/>
      <c r="AR66"/>
      <c r="AS66"/>
      <c r="AT66"/>
      <c r="AU66"/>
    </row>
    <row r="67" spans="1:47" ht="23.25" customHeight="1" x14ac:dyDescent="0.2">
      <c r="A67" s="91"/>
      <c r="B67" s="91"/>
      <c r="C67" s="90"/>
      <c r="D67" s="90"/>
      <c r="E67" s="90"/>
      <c r="F67" s="90"/>
    </row>
    <row r="68" spans="1:47" ht="39.4" customHeight="1" x14ac:dyDescent="0.2">
      <c r="A68" s="148" t="s">
        <v>139</v>
      </c>
      <c r="B68" s="148"/>
      <c r="C68" s="148"/>
      <c r="D68" s="148"/>
      <c r="E68" s="148"/>
      <c r="F68" s="148"/>
    </row>
    <row r="69" spans="1:47" ht="24.75" customHeight="1" x14ac:dyDescent="0.2">
      <c r="A69" s="149"/>
      <c r="B69" s="149"/>
      <c r="C69" s="149"/>
      <c r="D69" s="149"/>
      <c r="E69" s="149"/>
      <c r="F69" s="149"/>
    </row>
    <row r="70" spans="1:47" ht="27" customHeight="1" x14ac:dyDescent="0.2">
      <c r="A70" s="401" t="s">
        <v>140</v>
      </c>
      <c r="B70" s="402"/>
      <c r="C70" s="183" t="s">
        <v>186</v>
      </c>
      <c r="D70" s="183" t="s">
        <v>142</v>
      </c>
      <c r="E70" s="262" t="s">
        <v>143</v>
      </c>
      <c r="F70" s="263"/>
      <c r="G70" s="266" t="s">
        <v>144</v>
      </c>
      <c r="H70" s="266"/>
      <c r="I70" s="266"/>
      <c r="J70" s="266"/>
      <c r="K70" s="266"/>
      <c r="L70" s="266"/>
      <c r="M70" s="266"/>
      <c r="N70" s="263"/>
      <c r="O70" s="262" t="s">
        <v>145</v>
      </c>
      <c r="P70" s="266"/>
      <c r="Q70" s="266"/>
      <c r="R70" s="263"/>
      <c r="S70" s="268" t="s">
        <v>146</v>
      </c>
      <c r="T70" s="183" t="s">
        <v>147</v>
      </c>
    </row>
    <row r="71" spans="1:47" ht="27" customHeight="1" x14ac:dyDescent="0.2">
      <c r="A71" s="403"/>
      <c r="B71" s="404"/>
      <c r="C71" s="390"/>
      <c r="D71" s="261"/>
      <c r="E71" s="264"/>
      <c r="F71" s="265"/>
      <c r="G71" s="267"/>
      <c r="H71" s="267"/>
      <c r="I71" s="267"/>
      <c r="J71" s="267"/>
      <c r="K71" s="267"/>
      <c r="L71" s="267"/>
      <c r="M71" s="267"/>
      <c r="N71" s="265"/>
      <c r="O71" s="264"/>
      <c r="P71" s="267"/>
      <c r="Q71" s="267"/>
      <c r="R71" s="265"/>
      <c r="S71" s="269"/>
      <c r="T71" s="261"/>
    </row>
    <row r="72" spans="1:47" ht="27" customHeight="1" x14ac:dyDescent="0.2">
      <c r="A72" s="405"/>
      <c r="B72" s="406"/>
      <c r="C72" s="390"/>
      <c r="D72" s="291" t="s">
        <v>148</v>
      </c>
      <c r="E72" s="292"/>
      <c r="F72" s="293"/>
      <c r="G72" s="291" t="s">
        <v>149</v>
      </c>
      <c r="H72" s="292"/>
      <c r="I72" s="292"/>
      <c r="J72" s="292"/>
      <c r="K72" s="292"/>
      <c r="L72" s="292"/>
      <c r="M72" s="292"/>
      <c r="N72" s="293"/>
      <c r="O72" s="291" t="s">
        <v>150</v>
      </c>
      <c r="P72" s="292"/>
      <c r="Q72" s="292"/>
      <c r="R72" s="293"/>
      <c r="S72" s="269"/>
      <c r="T72" s="183" t="s">
        <v>151</v>
      </c>
    </row>
    <row r="73" spans="1:47" ht="27" customHeight="1" x14ac:dyDescent="0.2">
      <c r="A73" s="116" t="s">
        <v>99</v>
      </c>
      <c r="B73" s="117"/>
      <c r="C73" s="261"/>
      <c r="D73" s="118" t="s">
        <v>152</v>
      </c>
      <c r="E73" s="118" t="s">
        <v>205</v>
      </c>
      <c r="F73" s="118" t="s">
        <v>154</v>
      </c>
      <c r="G73" s="118" t="s">
        <v>155</v>
      </c>
      <c r="H73" s="118" t="s">
        <v>156</v>
      </c>
      <c r="I73" s="118" t="s">
        <v>157</v>
      </c>
      <c r="J73" s="118" t="s">
        <v>158</v>
      </c>
      <c r="K73" s="118" t="s">
        <v>159</v>
      </c>
      <c r="L73" s="291" t="s">
        <v>160</v>
      </c>
      <c r="M73" s="293"/>
      <c r="N73" s="118" t="s">
        <v>161</v>
      </c>
      <c r="O73" s="118" t="s">
        <v>162</v>
      </c>
      <c r="P73" s="118" t="s">
        <v>163</v>
      </c>
      <c r="Q73" s="118" t="s">
        <v>164</v>
      </c>
      <c r="R73" s="118" t="s">
        <v>165</v>
      </c>
      <c r="S73" s="270"/>
      <c r="T73" s="261"/>
    </row>
    <row r="74" spans="1:47" ht="27" customHeight="1" x14ac:dyDescent="0.2">
      <c r="A74" s="119">
        <v>0.1</v>
      </c>
      <c r="B74" s="110" t="s">
        <v>117</v>
      </c>
      <c r="C74" s="322"/>
      <c r="D74" s="323"/>
      <c r="E74" s="323"/>
      <c r="F74" s="323"/>
      <c r="G74" s="323"/>
      <c r="H74" s="323"/>
      <c r="I74" s="323"/>
      <c r="J74" s="323"/>
      <c r="K74" s="323"/>
      <c r="L74" s="323"/>
      <c r="M74" s="323"/>
      <c r="N74" s="324"/>
      <c r="O74" s="43"/>
      <c r="P74" s="43"/>
      <c r="Q74" s="43"/>
      <c r="R74" s="43"/>
      <c r="S74" s="48">
        <f>SUM(C74:R74)</f>
        <v>0</v>
      </c>
      <c r="T74" s="49"/>
    </row>
    <row r="75" spans="1:47" ht="27" customHeight="1" x14ac:dyDescent="0.2">
      <c r="A75" s="109">
        <v>0.2</v>
      </c>
      <c r="B75" s="110" t="s">
        <v>118</v>
      </c>
      <c r="C75" s="275"/>
      <c r="D75" s="276"/>
      <c r="E75" s="276"/>
      <c r="F75" s="276"/>
      <c r="G75" s="276"/>
      <c r="H75" s="276"/>
      <c r="I75" s="276"/>
      <c r="J75" s="276"/>
      <c r="K75" s="276"/>
      <c r="L75" s="276"/>
      <c r="M75" s="276"/>
      <c r="N75" s="277"/>
      <c r="O75" s="43"/>
      <c r="P75" s="43"/>
      <c r="Q75" s="43"/>
      <c r="R75" s="43"/>
      <c r="S75" s="48">
        <f t="shared" ref="S75:S92" si="3">SUM(C75:R75)</f>
        <v>0</v>
      </c>
      <c r="T75" s="40"/>
    </row>
    <row r="76" spans="1:47" ht="27" customHeight="1" x14ac:dyDescent="0.2">
      <c r="A76" s="109">
        <v>0.3</v>
      </c>
      <c r="B76" s="110" t="s">
        <v>119</v>
      </c>
      <c r="C76" s="40"/>
      <c r="D76" s="40"/>
      <c r="E76" s="41"/>
      <c r="F76" s="42"/>
      <c r="G76" s="42"/>
      <c r="H76" s="43"/>
      <c r="I76" s="43"/>
      <c r="J76" s="43"/>
      <c r="K76" s="43"/>
      <c r="L76" s="322"/>
      <c r="M76" s="323"/>
      <c r="N76" s="324"/>
      <c r="O76" s="43"/>
      <c r="P76" s="43"/>
      <c r="Q76" s="43"/>
      <c r="R76" s="43"/>
      <c r="S76" s="48">
        <f t="shared" si="3"/>
        <v>0</v>
      </c>
      <c r="T76" s="40"/>
    </row>
    <row r="77" spans="1:47" ht="27" customHeight="1" x14ac:dyDescent="0.2">
      <c r="A77" s="109">
        <v>0.4</v>
      </c>
      <c r="B77" s="110" t="s">
        <v>120</v>
      </c>
      <c r="C77" s="40"/>
      <c r="D77" s="40"/>
      <c r="E77" s="41"/>
      <c r="F77" s="42"/>
      <c r="G77" s="44"/>
      <c r="H77" s="43"/>
      <c r="I77" s="43"/>
      <c r="J77" s="43"/>
      <c r="K77" s="43"/>
      <c r="L77" s="272"/>
      <c r="M77" s="273"/>
      <c r="N77" s="274"/>
      <c r="O77" s="43"/>
      <c r="P77" s="43"/>
      <c r="Q77" s="43"/>
      <c r="R77" s="43"/>
      <c r="S77" s="48">
        <f t="shared" si="3"/>
        <v>0</v>
      </c>
      <c r="T77" s="43"/>
    </row>
    <row r="78" spans="1:47" ht="27" customHeight="1" x14ac:dyDescent="0.2">
      <c r="A78" s="109">
        <v>0.5</v>
      </c>
      <c r="B78" s="110" t="s">
        <v>166</v>
      </c>
      <c r="C78" s="40"/>
      <c r="D78" s="40"/>
      <c r="E78" s="41"/>
      <c r="F78" s="42"/>
      <c r="G78" s="44"/>
      <c r="H78" s="43"/>
      <c r="I78" s="43"/>
      <c r="J78" s="43"/>
      <c r="K78" s="43"/>
      <c r="L78" s="272"/>
      <c r="M78" s="273"/>
      <c r="N78" s="274"/>
      <c r="O78" s="43"/>
      <c r="P78" s="43"/>
      <c r="Q78" s="43"/>
      <c r="R78" s="43"/>
      <c r="S78" s="48">
        <f t="shared" si="3"/>
        <v>0</v>
      </c>
      <c r="T78" s="43"/>
    </row>
    <row r="79" spans="1:47" ht="27" customHeight="1" x14ac:dyDescent="0.2">
      <c r="A79" s="109">
        <v>1</v>
      </c>
      <c r="B79" s="110" t="s">
        <v>121</v>
      </c>
      <c r="C79" s="40"/>
      <c r="D79" s="40"/>
      <c r="E79" s="45"/>
      <c r="F79" s="40"/>
      <c r="G79" s="43"/>
      <c r="H79" s="43"/>
      <c r="I79" s="43"/>
      <c r="J79" s="43"/>
      <c r="K79" s="43"/>
      <c r="L79" s="272"/>
      <c r="M79" s="273"/>
      <c r="N79" s="274"/>
      <c r="O79" s="43"/>
      <c r="P79" s="43"/>
      <c r="Q79" s="43"/>
      <c r="R79" s="43"/>
      <c r="S79" s="48">
        <f t="shared" si="3"/>
        <v>0</v>
      </c>
      <c r="T79" s="43"/>
    </row>
    <row r="80" spans="1:47" ht="27" customHeight="1" x14ac:dyDescent="0.2">
      <c r="A80" s="109">
        <v>2.1</v>
      </c>
      <c r="B80" s="110" t="s">
        <v>122</v>
      </c>
      <c r="C80" s="40"/>
      <c r="D80" s="40"/>
      <c r="E80" s="40"/>
      <c r="F80" s="40"/>
      <c r="G80" s="40"/>
      <c r="H80" s="43"/>
      <c r="I80" s="43"/>
      <c r="J80" s="43"/>
      <c r="K80" s="43"/>
      <c r="L80" s="272"/>
      <c r="M80" s="273"/>
      <c r="N80" s="274"/>
      <c r="O80" s="43"/>
      <c r="P80" s="43"/>
      <c r="Q80" s="43"/>
      <c r="R80" s="43"/>
      <c r="S80" s="48">
        <f t="shared" si="3"/>
        <v>0</v>
      </c>
      <c r="T80" s="40"/>
    </row>
    <row r="81" spans="1:20" ht="27" customHeight="1" x14ac:dyDescent="0.2">
      <c r="A81" s="109">
        <v>2.2000000000000002</v>
      </c>
      <c r="B81" s="110" t="s">
        <v>123</v>
      </c>
      <c r="C81" s="40"/>
      <c r="D81" s="40"/>
      <c r="E81" s="45"/>
      <c r="F81" s="40"/>
      <c r="G81" s="40"/>
      <c r="H81" s="43"/>
      <c r="I81" s="43"/>
      <c r="J81" s="43"/>
      <c r="K81" s="43"/>
      <c r="L81" s="272"/>
      <c r="M81" s="273"/>
      <c r="N81" s="274"/>
      <c r="O81" s="43"/>
      <c r="P81" s="43"/>
      <c r="Q81" s="43"/>
      <c r="R81" s="43"/>
      <c r="S81" s="48">
        <f t="shared" si="3"/>
        <v>0</v>
      </c>
      <c r="T81" s="40"/>
    </row>
    <row r="82" spans="1:20" ht="27" customHeight="1" x14ac:dyDescent="0.2">
      <c r="A82" s="109">
        <v>2.2999999999999998</v>
      </c>
      <c r="B82" s="110" t="s">
        <v>124</v>
      </c>
      <c r="C82" s="40"/>
      <c r="D82" s="40"/>
      <c r="E82" s="45"/>
      <c r="F82" s="40"/>
      <c r="G82" s="40"/>
      <c r="H82" s="43"/>
      <c r="I82" s="43"/>
      <c r="J82" s="43"/>
      <c r="K82" s="43"/>
      <c r="L82" s="272"/>
      <c r="M82" s="273"/>
      <c r="N82" s="274"/>
      <c r="O82" s="43"/>
      <c r="P82" s="43"/>
      <c r="Q82" s="43"/>
      <c r="R82" s="43"/>
      <c r="S82" s="48">
        <f t="shared" si="3"/>
        <v>0</v>
      </c>
      <c r="T82" s="40"/>
    </row>
    <row r="83" spans="1:20" ht="27" customHeight="1" x14ac:dyDescent="0.2">
      <c r="A83" s="109">
        <v>2.4</v>
      </c>
      <c r="B83" s="110" t="s">
        <v>125</v>
      </c>
      <c r="C83" s="40"/>
      <c r="D83" s="40"/>
      <c r="E83" s="45"/>
      <c r="F83" s="40"/>
      <c r="G83" s="40"/>
      <c r="H83" s="43"/>
      <c r="I83" s="43"/>
      <c r="J83" s="43"/>
      <c r="K83" s="43"/>
      <c r="L83" s="272"/>
      <c r="M83" s="273"/>
      <c r="N83" s="274"/>
      <c r="O83" s="43"/>
      <c r="P83" s="43"/>
      <c r="Q83" s="43"/>
      <c r="R83" s="43"/>
      <c r="S83" s="48">
        <f t="shared" si="3"/>
        <v>0</v>
      </c>
      <c r="T83" s="40"/>
    </row>
    <row r="84" spans="1:20" ht="27" customHeight="1" x14ac:dyDescent="0.2">
      <c r="A84" s="109">
        <v>2.5</v>
      </c>
      <c r="B84" s="110" t="s">
        <v>126</v>
      </c>
      <c r="C84" s="40"/>
      <c r="D84" s="40"/>
      <c r="E84" s="45"/>
      <c r="F84" s="40"/>
      <c r="G84" s="40"/>
      <c r="H84" s="43"/>
      <c r="I84" s="43"/>
      <c r="J84" s="43"/>
      <c r="K84" s="43"/>
      <c r="L84" s="272"/>
      <c r="M84" s="273"/>
      <c r="N84" s="274"/>
      <c r="O84" s="43"/>
      <c r="P84" s="43"/>
      <c r="Q84" s="43"/>
      <c r="R84" s="43"/>
      <c r="S84" s="48">
        <f t="shared" si="3"/>
        <v>0</v>
      </c>
      <c r="T84" s="40"/>
    </row>
    <row r="85" spans="1:20" ht="27" customHeight="1" x14ac:dyDescent="0.2">
      <c r="A85" s="109">
        <v>2.6</v>
      </c>
      <c r="B85" s="110" t="s">
        <v>127</v>
      </c>
      <c r="C85" s="40"/>
      <c r="D85" s="40"/>
      <c r="E85" s="45"/>
      <c r="F85" s="40"/>
      <c r="G85" s="40"/>
      <c r="H85" s="43"/>
      <c r="I85" s="43"/>
      <c r="J85" s="43"/>
      <c r="K85" s="43"/>
      <c r="L85" s="272"/>
      <c r="M85" s="273"/>
      <c r="N85" s="274"/>
      <c r="O85" s="43"/>
      <c r="P85" s="43"/>
      <c r="Q85" s="43"/>
      <c r="R85" s="43"/>
      <c r="S85" s="48">
        <f t="shared" si="3"/>
        <v>0</v>
      </c>
      <c r="T85" s="40"/>
    </row>
    <row r="86" spans="1:20" ht="27" customHeight="1" x14ac:dyDescent="0.2">
      <c r="A86" s="109">
        <v>2.7</v>
      </c>
      <c r="B86" s="110" t="s">
        <v>128</v>
      </c>
      <c r="C86" s="40"/>
      <c r="D86" s="40"/>
      <c r="E86" s="45"/>
      <c r="F86" s="40"/>
      <c r="G86" s="40"/>
      <c r="H86" s="43"/>
      <c r="I86" s="43"/>
      <c r="J86" s="43"/>
      <c r="K86" s="43"/>
      <c r="L86" s="272"/>
      <c r="M86" s="273"/>
      <c r="N86" s="274"/>
      <c r="O86" s="43"/>
      <c r="P86" s="43"/>
      <c r="Q86" s="43"/>
      <c r="R86" s="43"/>
      <c r="S86" s="48">
        <f t="shared" si="3"/>
        <v>0</v>
      </c>
      <c r="T86" s="40"/>
    </row>
    <row r="87" spans="1:20" ht="27" customHeight="1" x14ac:dyDescent="0.2">
      <c r="A87" s="109">
        <v>2.8</v>
      </c>
      <c r="B87" s="110" t="s">
        <v>129</v>
      </c>
      <c r="C87" s="40"/>
      <c r="D87" s="40"/>
      <c r="E87" s="45"/>
      <c r="F87" s="40"/>
      <c r="G87" s="40"/>
      <c r="H87" s="43"/>
      <c r="I87" s="43"/>
      <c r="J87" s="43"/>
      <c r="K87" s="43"/>
      <c r="L87" s="272"/>
      <c r="M87" s="273"/>
      <c r="N87" s="274"/>
      <c r="O87" s="43"/>
      <c r="P87" s="43"/>
      <c r="Q87" s="43"/>
      <c r="R87" s="43"/>
      <c r="S87" s="48">
        <f t="shared" si="3"/>
        <v>0</v>
      </c>
      <c r="T87" s="40"/>
    </row>
    <row r="88" spans="1:20" ht="27" customHeight="1" x14ac:dyDescent="0.2">
      <c r="A88" s="109">
        <v>3</v>
      </c>
      <c r="B88" s="110" t="s">
        <v>130</v>
      </c>
      <c r="C88" s="40"/>
      <c r="D88" s="40"/>
      <c r="E88" s="45"/>
      <c r="F88" s="40"/>
      <c r="G88" s="40"/>
      <c r="H88" s="43"/>
      <c r="I88" s="43"/>
      <c r="J88" s="43"/>
      <c r="K88" s="43"/>
      <c r="L88" s="272"/>
      <c r="M88" s="273"/>
      <c r="N88" s="274"/>
      <c r="O88" s="43"/>
      <c r="P88" s="43"/>
      <c r="Q88" s="43"/>
      <c r="R88" s="43"/>
      <c r="S88" s="48">
        <f t="shared" si="3"/>
        <v>0</v>
      </c>
      <c r="T88" s="40"/>
    </row>
    <row r="89" spans="1:20" ht="27" customHeight="1" x14ac:dyDescent="0.2">
      <c r="A89" s="109">
        <v>4</v>
      </c>
      <c r="B89" s="110" t="s">
        <v>167</v>
      </c>
      <c r="C89" s="42"/>
      <c r="D89" s="42"/>
      <c r="E89" s="41"/>
      <c r="F89" s="42"/>
      <c r="G89" s="42"/>
      <c r="H89" s="43"/>
      <c r="I89" s="43"/>
      <c r="J89" s="43"/>
      <c r="K89" s="43"/>
      <c r="L89" s="275"/>
      <c r="M89" s="276"/>
      <c r="N89" s="277"/>
      <c r="O89" s="44"/>
      <c r="P89" s="44"/>
      <c r="Q89" s="44"/>
      <c r="R89" s="44"/>
      <c r="S89" s="48">
        <f t="shared" si="3"/>
        <v>0</v>
      </c>
      <c r="T89" s="42"/>
    </row>
    <row r="90" spans="1:20" ht="27" customHeight="1" x14ac:dyDescent="0.2">
      <c r="A90" s="109">
        <v>5</v>
      </c>
      <c r="B90" s="110" t="s">
        <v>132</v>
      </c>
      <c r="C90" s="42"/>
      <c r="D90" s="42"/>
      <c r="E90" s="41"/>
      <c r="F90" s="42"/>
      <c r="G90" s="42"/>
      <c r="H90" s="43"/>
      <c r="I90" s="43"/>
      <c r="J90" s="43"/>
      <c r="K90" s="43"/>
      <c r="L90" s="40" t="s">
        <v>168</v>
      </c>
      <c r="M90" s="40" t="s">
        <v>169</v>
      </c>
      <c r="N90" s="46"/>
      <c r="O90" s="44"/>
      <c r="P90" s="44"/>
      <c r="Q90" s="44"/>
      <c r="R90" s="44"/>
      <c r="S90" s="48">
        <f>SUM(C90:R90)</f>
        <v>0</v>
      </c>
      <c r="T90" s="42"/>
    </row>
    <row r="91" spans="1:20" ht="27" customHeight="1" x14ac:dyDescent="0.2">
      <c r="A91" s="109">
        <v>6</v>
      </c>
      <c r="B91" s="110" t="s">
        <v>133</v>
      </c>
      <c r="C91" s="42"/>
      <c r="D91" s="42"/>
      <c r="E91" s="41"/>
      <c r="F91" s="42"/>
      <c r="G91" s="40"/>
      <c r="H91" s="43"/>
      <c r="I91" s="43"/>
      <c r="J91" s="43"/>
      <c r="K91" s="43"/>
      <c r="L91" s="322"/>
      <c r="M91" s="323"/>
      <c r="N91" s="324"/>
      <c r="O91" s="43"/>
      <c r="P91" s="43"/>
      <c r="Q91" s="43"/>
      <c r="R91" s="43"/>
      <c r="S91" s="48">
        <f t="shared" si="3"/>
        <v>0</v>
      </c>
      <c r="T91" s="40"/>
    </row>
    <row r="92" spans="1:20" ht="27" customHeight="1" x14ac:dyDescent="0.2">
      <c r="A92" s="109">
        <v>7</v>
      </c>
      <c r="B92" s="110" t="s">
        <v>134</v>
      </c>
      <c r="C92" s="42"/>
      <c r="D92" s="42"/>
      <c r="E92" s="41"/>
      <c r="F92" s="42"/>
      <c r="G92" s="40"/>
      <c r="H92" s="43"/>
      <c r="I92" s="43"/>
      <c r="J92" s="43"/>
      <c r="K92" s="43"/>
      <c r="L92" s="272"/>
      <c r="M92" s="273"/>
      <c r="N92" s="274"/>
      <c r="O92" s="43"/>
      <c r="P92" s="43"/>
      <c r="Q92" s="43"/>
      <c r="R92" s="43"/>
      <c r="S92" s="48">
        <f t="shared" si="3"/>
        <v>0</v>
      </c>
      <c r="T92" s="40"/>
    </row>
    <row r="93" spans="1:20" ht="24.75" customHeight="1" x14ac:dyDescent="0.2">
      <c r="A93" s="109">
        <v>8</v>
      </c>
      <c r="B93" s="110" t="s">
        <v>135</v>
      </c>
      <c r="C93" s="42"/>
      <c r="D93" s="42"/>
      <c r="E93" s="41"/>
      <c r="F93" s="42"/>
      <c r="G93" s="40"/>
      <c r="H93" s="43"/>
      <c r="I93" s="43"/>
      <c r="J93" s="43"/>
      <c r="K93" s="43"/>
      <c r="L93" s="275"/>
      <c r="M93" s="276"/>
      <c r="N93" s="277"/>
      <c r="O93" s="43"/>
      <c r="P93" s="43"/>
      <c r="Q93" s="43"/>
      <c r="R93" s="43"/>
      <c r="S93" s="48">
        <f>SUM(C93:R93)</f>
        <v>0</v>
      </c>
      <c r="T93" s="40"/>
    </row>
    <row r="94" spans="1:20" ht="18" customHeight="1" x14ac:dyDescent="0.2">
      <c r="A94" s="198" t="s">
        <v>171</v>
      </c>
      <c r="B94" s="199"/>
      <c r="C94" s="47">
        <f>SUM(C76:C93)</f>
        <v>0</v>
      </c>
      <c r="D94" s="47">
        <f t="shared" ref="D94:K94" si="4">SUM(D76:D93)</f>
        <v>0</v>
      </c>
      <c r="E94" s="150">
        <f t="shared" si="4"/>
        <v>0</v>
      </c>
      <c r="F94" s="47">
        <f t="shared" si="4"/>
        <v>0</v>
      </c>
      <c r="G94" s="47">
        <f t="shared" si="4"/>
        <v>0</v>
      </c>
      <c r="H94" s="47">
        <f t="shared" si="4"/>
        <v>0</v>
      </c>
      <c r="I94" s="47">
        <f t="shared" si="4"/>
        <v>0</v>
      </c>
      <c r="J94" s="47">
        <f t="shared" si="4"/>
        <v>0</v>
      </c>
      <c r="K94" s="47">
        <f t="shared" si="4"/>
        <v>0</v>
      </c>
      <c r="L94" s="391" t="e">
        <f>L90+M90</f>
        <v>#VALUE!</v>
      </c>
      <c r="M94" s="392"/>
      <c r="N94" s="47">
        <f>N90</f>
        <v>0</v>
      </c>
      <c r="O94" s="47">
        <f>SUM(O74:O93)</f>
        <v>0</v>
      </c>
      <c r="P94" s="47">
        <f t="shared" ref="P94:T94" si="5">SUM(P74:P93)</f>
        <v>0</v>
      </c>
      <c r="Q94" s="47">
        <f t="shared" si="5"/>
        <v>0</v>
      </c>
      <c r="R94" s="47">
        <f t="shared" si="5"/>
        <v>0</v>
      </c>
      <c r="S94" s="47">
        <f t="shared" si="5"/>
        <v>0</v>
      </c>
      <c r="T94" s="47">
        <f t="shared" si="5"/>
        <v>0</v>
      </c>
    </row>
    <row r="95" spans="1:20" ht="18" customHeight="1" x14ac:dyDescent="0.2">
      <c r="A95" s="198" t="s">
        <v>172</v>
      </c>
      <c r="B95" s="199"/>
      <c r="C95" s="50" t="e">
        <f t="shared" ref="C95:K95" si="6">C94/$C$6</f>
        <v>#DIV/0!</v>
      </c>
      <c r="D95" s="50" t="e">
        <f t="shared" si="6"/>
        <v>#DIV/0!</v>
      </c>
      <c r="E95" s="50" t="e">
        <f t="shared" si="6"/>
        <v>#DIV/0!</v>
      </c>
      <c r="F95" s="50" t="e">
        <f t="shared" si="6"/>
        <v>#DIV/0!</v>
      </c>
      <c r="G95" s="50" t="e">
        <f t="shared" si="6"/>
        <v>#DIV/0!</v>
      </c>
      <c r="H95" s="50" t="e">
        <f t="shared" si="6"/>
        <v>#DIV/0!</v>
      </c>
      <c r="I95" s="50" t="e">
        <f t="shared" si="6"/>
        <v>#DIV/0!</v>
      </c>
      <c r="J95" s="50" t="e">
        <f t="shared" si="6"/>
        <v>#DIV/0!</v>
      </c>
      <c r="K95" s="50" t="e">
        <f t="shared" si="6"/>
        <v>#DIV/0!</v>
      </c>
      <c r="L95" s="393" t="e">
        <f>L94/$C$6</f>
        <v>#VALUE!</v>
      </c>
      <c r="M95" s="394"/>
      <c r="N95" s="50" t="e">
        <f t="shared" ref="N95:T95" si="7">N94/$C$6</f>
        <v>#DIV/0!</v>
      </c>
      <c r="O95" s="51" t="e">
        <f t="shared" si="7"/>
        <v>#DIV/0!</v>
      </c>
      <c r="P95" s="51" t="e">
        <f t="shared" si="7"/>
        <v>#DIV/0!</v>
      </c>
      <c r="Q95" s="51" t="e">
        <f t="shared" si="7"/>
        <v>#DIV/0!</v>
      </c>
      <c r="R95" s="51" t="e">
        <f t="shared" si="7"/>
        <v>#DIV/0!</v>
      </c>
      <c r="S95" s="51" t="e">
        <f t="shared" si="7"/>
        <v>#DIV/0!</v>
      </c>
      <c r="T95" s="50" t="e">
        <f t="shared" si="7"/>
        <v>#DIV/0!</v>
      </c>
    </row>
    <row r="96" spans="1:20" x14ac:dyDescent="0.2">
      <c r="A96" s="151" t="s">
        <v>173</v>
      </c>
      <c r="B96" s="152"/>
      <c r="C96" s="152"/>
      <c r="D96" s="152"/>
      <c r="E96" s="152"/>
      <c r="F96" s="152"/>
      <c r="G96" s="152"/>
      <c r="H96" s="152"/>
      <c r="I96" s="152"/>
      <c r="J96" s="152"/>
      <c r="K96" s="152"/>
      <c r="L96" s="152"/>
      <c r="M96" s="152"/>
      <c r="N96" s="152"/>
      <c r="O96" s="152"/>
      <c r="P96" s="152"/>
      <c r="Q96" s="153"/>
      <c r="R96" s="153"/>
      <c r="S96" s="153"/>
      <c r="T96" s="153"/>
    </row>
    <row r="97" spans="1:47" s="132" customFormat="1" ht="12.75" customHeight="1" x14ac:dyDescent="0.2">
      <c r="A97" s="298" t="s">
        <v>174</v>
      </c>
      <c r="B97" s="298"/>
      <c r="C97" s="298"/>
      <c r="D97" s="298"/>
      <c r="E97" s="298"/>
      <c r="F97" s="298"/>
      <c r="G97" s="298"/>
      <c r="H97" s="298"/>
      <c r="I97" s="298"/>
      <c r="J97" s="298"/>
      <c r="K97" s="298"/>
      <c r="L97" s="298"/>
      <c r="M97" s="298"/>
      <c r="N97" s="298"/>
      <c r="O97" s="298"/>
      <c r="P97" s="298"/>
      <c r="Q97" s="387"/>
      <c r="R97" s="388"/>
      <c r="S97" s="389"/>
      <c r="T97" s="124" t="s">
        <v>175</v>
      </c>
      <c r="U97" s="131"/>
      <c r="V97" s="131"/>
      <c r="W97" s="131"/>
      <c r="X97" s="131"/>
      <c r="Y97" s="131"/>
      <c r="Z97" s="131"/>
      <c r="AA97" s="131"/>
      <c r="AB97" s="131"/>
      <c r="AC97" s="131"/>
      <c r="AD97" s="131"/>
      <c r="AE97" s="131"/>
      <c r="AF97" s="131"/>
      <c r="AG97" s="131"/>
      <c r="AH97" s="131"/>
      <c r="AI97" s="131"/>
      <c r="AJ97" s="131"/>
      <c r="AK97" s="131"/>
      <c r="AL97" s="131"/>
      <c r="AM97" s="131"/>
      <c r="AN97" s="131"/>
      <c r="AO97" s="131"/>
      <c r="AP97" s="131"/>
      <c r="AQ97" s="131"/>
      <c r="AR97" s="131"/>
      <c r="AS97" s="131"/>
      <c r="AT97" s="131"/>
      <c r="AU97" s="131"/>
    </row>
    <row r="98" spans="1:47" ht="14.25" x14ac:dyDescent="0.2">
      <c r="A98" s="125" t="s">
        <v>176</v>
      </c>
      <c r="B98" s="125"/>
      <c r="C98" s="125"/>
      <c r="D98" s="125"/>
      <c r="E98" s="125"/>
      <c r="F98" s="125"/>
      <c r="G98" s="125"/>
      <c r="H98" s="125"/>
      <c r="I98" s="125"/>
      <c r="J98" s="125"/>
      <c r="K98" s="125"/>
      <c r="L98" s="125"/>
      <c r="M98" s="125"/>
      <c r="N98" s="125"/>
      <c r="O98" s="125"/>
      <c r="P98" s="125"/>
      <c r="Q98" s="305"/>
      <c r="R98" s="306"/>
      <c r="S98" s="307"/>
      <c r="T98" s="127" t="s">
        <v>177</v>
      </c>
    </row>
    <row r="99" spans="1:47" ht="23.25" customHeight="1" x14ac:dyDescent="0.2">
      <c r="A99" s="125"/>
      <c r="B99" s="125"/>
      <c r="C99" s="125"/>
      <c r="D99" s="125"/>
      <c r="E99" s="125"/>
      <c r="F99" s="125"/>
      <c r="G99" s="125"/>
      <c r="H99" s="125"/>
      <c r="I99" s="125"/>
      <c r="J99" s="125"/>
      <c r="K99" s="125"/>
      <c r="L99" s="125"/>
      <c r="M99" s="125"/>
      <c r="N99" s="125"/>
      <c r="O99" s="125"/>
      <c r="P99" s="125"/>
    </row>
    <row r="100" spans="1:47" ht="23.25" x14ac:dyDescent="0.2">
      <c r="A100" s="148" t="s">
        <v>179</v>
      </c>
      <c r="B100" s="148"/>
      <c r="C100" s="148"/>
      <c r="D100" s="148"/>
      <c r="E100" s="148"/>
      <c r="F100" s="148"/>
    </row>
    <row r="101" spans="1:47" ht="13.5" customHeight="1" x14ac:dyDescent="0.2">
      <c r="A101" s="149"/>
      <c r="B101" s="149"/>
      <c r="C101" s="149"/>
      <c r="D101" s="149"/>
      <c r="E101" s="149"/>
      <c r="F101" s="149"/>
    </row>
    <row r="102" spans="1:47" ht="25.5" customHeight="1" x14ac:dyDescent="0.2">
      <c r="A102" s="401" t="s">
        <v>180</v>
      </c>
      <c r="B102" s="402"/>
      <c r="C102" s="183" t="s">
        <v>186</v>
      </c>
      <c r="D102" s="183" t="s">
        <v>142</v>
      </c>
      <c r="E102" s="262" t="s">
        <v>143</v>
      </c>
      <c r="F102" s="263"/>
      <c r="G102" s="266" t="s">
        <v>144</v>
      </c>
      <c r="H102" s="266"/>
      <c r="I102" s="266"/>
      <c r="J102" s="266"/>
      <c r="K102" s="266"/>
      <c r="L102" s="266"/>
      <c r="M102" s="266"/>
      <c r="N102" s="263"/>
      <c r="O102" s="262" t="s">
        <v>145</v>
      </c>
      <c r="P102" s="266"/>
      <c r="Q102" s="266"/>
      <c r="R102" s="263"/>
      <c r="S102" s="268" t="s">
        <v>146</v>
      </c>
      <c r="T102" s="183" t="s">
        <v>147</v>
      </c>
    </row>
    <row r="103" spans="1:47" ht="29.65" customHeight="1" x14ac:dyDescent="0.2">
      <c r="A103" s="403"/>
      <c r="B103" s="404"/>
      <c r="C103" s="390"/>
      <c r="D103" s="261"/>
      <c r="E103" s="264"/>
      <c r="F103" s="265"/>
      <c r="G103" s="267"/>
      <c r="H103" s="267"/>
      <c r="I103" s="267"/>
      <c r="J103" s="267"/>
      <c r="K103" s="267"/>
      <c r="L103" s="267"/>
      <c r="M103" s="267"/>
      <c r="N103" s="265"/>
      <c r="O103" s="264"/>
      <c r="P103" s="267"/>
      <c r="Q103" s="267"/>
      <c r="R103" s="265"/>
      <c r="S103" s="269"/>
      <c r="T103" s="261"/>
    </row>
    <row r="104" spans="1:47" ht="29.25" customHeight="1" x14ac:dyDescent="0.2">
      <c r="A104" s="405"/>
      <c r="B104" s="406"/>
      <c r="C104" s="390"/>
      <c r="D104" s="291" t="s">
        <v>148</v>
      </c>
      <c r="E104" s="292"/>
      <c r="F104" s="293"/>
      <c r="G104" s="291" t="s">
        <v>149</v>
      </c>
      <c r="H104" s="292"/>
      <c r="I104" s="292"/>
      <c r="J104" s="292"/>
      <c r="K104" s="292"/>
      <c r="L104" s="292"/>
      <c r="M104" s="292"/>
      <c r="N104" s="293"/>
      <c r="O104" s="291" t="s">
        <v>150</v>
      </c>
      <c r="P104" s="292"/>
      <c r="Q104" s="292"/>
      <c r="R104" s="293"/>
      <c r="S104" s="269"/>
      <c r="T104" s="183" t="s">
        <v>151</v>
      </c>
    </row>
    <row r="105" spans="1:47" ht="33" customHeight="1" x14ac:dyDescent="0.2">
      <c r="A105" s="116" t="s">
        <v>99</v>
      </c>
      <c r="B105" s="117"/>
      <c r="C105" s="261"/>
      <c r="D105" s="118" t="s">
        <v>152</v>
      </c>
      <c r="E105" s="118" t="s">
        <v>205</v>
      </c>
      <c r="F105" s="118" t="s">
        <v>154</v>
      </c>
      <c r="G105" s="118" t="s">
        <v>155</v>
      </c>
      <c r="H105" s="118" t="s">
        <v>156</v>
      </c>
      <c r="I105" s="118" t="s">
        <v>157</v>
      </c>
      <c r="J105" s="118" t="s">
        <v>158</v>
      </c>
      <c r="K105" s="118" t="s">
        <v>159</v>
      </c>
      <c r="L105" s="291" t="s">
        <v>160</v>
      </c>
      <c r="M105" s="293"/>
      <c r="N105" s="118" t="s">
        <v>161</v>
      </c>
      <c r="O105" s="118" t="s">
        <v>162</v>
      </c>
      <c r="P105" s="118" t="s">
        <v>163</v>
      </c>
      <c r="Q105" s="118" t="s">
        <v>164</v>
      </c>
      <c r="R105" s="118" t="s">
        <v>165</v>
      </c>
      <c r="S105" s="270"/>
      <c r="T105" s="261"/>
    </row>
    <row r="106" spans="1:47" ht="33" customHeight="1" x14ac:dyDescent="0.2">
      <c r="A106" s="119">
        <v>0.1</v>
      </c>
      <c r="B106" s="110" t="s">
        <v>117</v>
      </c>
      <c r="C106" s="322"/>
      <c r="D106" s="323"/>
      <c r="E106" s="323"/>
      <c r="F106" s="323"/>
      <c r="G106" s="323"/>
      <c r="H106" s="323"/>
      <c r="I106" s="323"/>
      <c r="J106" s="323"/>
      <c r="K106" s="323"/>
      <c r="L106" s="323"/>
      <c r="M106" s="323"/>
      <c r="N106" s="324"/>
      <c r="O106" s="43"/>
      <c r="P106" s="43"/>
      <c r="Q106" s="43"/>
      <c r="R106" s="43"/>
      <c r="S106" s="48">
        <f>SUM(C106:R106)</f>
        <v>0</v>
      </c>
      <c r="T106" s="49"/>
    </row>
    <row r="107" spans="1:47" ht="33.4" customHeight="1" x14ac:dyDescent="0.2">
      <c r="A107" s="109">
        <v>0.2</v>
      </c>
      <c r="B107" s="110" t="s">
        <v>118</v>
      </c>
      <c r="C107" s="275"/>
      <c r="D107" s="276"/>
      <c r="E107" s="276"/>
      <c r="F107" s="276"/>
      <c r="G107" s="276"/>
      <c r="H107" s="276"/>
      <c r="I107" s="276"/>
      <c r="J107" s="276"/>
      <c r="K107" s="276"/>
      <c r="L107" s="276"/>
      <c r="M107" s="276"/>
      <c r="N107" s="277"/>
      <c r="O107" s="43"/>
      <c r="P107" s="43"/>
      <c r="Q107" s="43"/>
      <c r="R107" s="43"/>
      <c r="S107" s="48">
        <f t="shared" ref="S107:S121" si="8">SUM(C107:R107)</f>
        <v>0</v>
      </c>
      <c r="T107" s="40"/>
    </row>
    <row r="108" spans="1:47" ht="29.65" customHeight="1" x14ac:dyDescent="0.2">
      <c r="A108" s="109">
        <v>0.3</v>
      </c>
      <c r="B108" s="110" t="s">
        <v>119</v>
      </c>
      <c r="C108" s="40"/>
      <c r="D108" s="40"/>
      <c r="E108" s="41"/>
      <c r="F108" s="42"/>
      <c r="G108" s="42"/>
      <c r="H108" s="43"/>
      <c r="I108" s="43"/>
      <c r="J108" s="43"/>
      <c r="K108" s="43"/>
      <c r="L108" s="322"/>
      <c r="M108" s="323"/>
      <c r="N108" s="324"/>
      <c r="O108" s="43"/>
      <c r="P108" s="43"/>
      <c r="Q108" s="43"/>
      <c r="R108" s="43"/>
      <c r="S108" s="48">
        <f t="shared" si="8"/>
        <v>0</v>
      </c>
      <c r="T108" s="40"/>
    </row>
    <row r="109" spans="1:47" ht="34.9" customHeight="1" x14ac:dyDescent="0.2">
      <c r="A109" s="109">
        <v>0.4</v>
      </c>
      <c r="B109" s="110" t="s">
        <v>120</v>
      </c>
      <c r="C109" s="40"/>
      <c r="D109" s="40"/>
      <c r="E109" s="41"/>
      <c r="F109" s="42"/>
      <c r="G109" s="44"/>
      <c r="H109" s="43"/>
      <c r="I109" s="43"/>
      <c r="J109" s="43"/>
      <c r="K109" s="43"/>
      <c r="L109" s="272"/>
      <c r="M109" s="273"/>
      <c r="N109" s="274"/>
      <c r="O109" s="43"/>
      <c r="P109" s="43"/>
      <c r="Q109" s="43"/>
      <c r="R109" s="43"/>
      <c r="S109" s="48">
        <f t="shared" si="8"/>
        <v>0</v>
      </c>
      <c r="T109" s="43"/>
    </row>
    <row r="110" spans="1:47" ht="28.9" customHeight="1" x14ac:dyDescent="0.2">
      <c r="A110" s="109">
        <v>0.5</v>
      </c>
      <c r="B110" s="110" t="s">
        <v>166</v>
      </c>
      <c r="C110" s="40"/>
      <c r="D110" s="40"/>
      <c r="E110" s="41"/>
      <c r="F110" s="42"/>
      <c r="G110" s="44"/>
      <c r="H110" s="43"/>
      <c r="I110" s="43"/>
      <c r="J110" s="43"/>
      <c r="K110" s="43"/>
      <c r="L110" s="272"/>
      <c r="M110" s="273"/>
      <c r="N110" s="274"/>
      <c r="O110" s="43"/>
      <c r="P110" s="43"/>
      <c r="Q110" s="43"/>
      <c r="R110" s="43"/>
      <c r="S110" s="48">
        <f t="shared" si="8"/>
        <v>0</v>
      </c>
      <c r="T110" s="43"/>
    </row>
    <row r="111" spans="1:47" ht="31.9" customHeight="1" x14ac:dyDescent="0.2">
      <c r="A111" s="109">
        <v>1</v>
      </c>
      <c r="B111" s="117" t="s">
        <v>121</v>
      </c>
      <c r="C111" s="40"/>
      <c r="D111" s="40"/>
      <c r="E111" s="45"/>
      <c r="F111" s="40"/>
      <c r="G111" s="43"/>
      <c r="H111" s="43"/>
      <c r="I111" s="43"/>
      <c r="J111" s="43"/>
      <c r="K111" s="43"/>
      <c r="L111" s="272"/>
      <c r="M111" s="273"/>
      <c r="N111" s="274"/>
      <c r="O111" s="43"/>
      <c r="P111" s="43"/>
      <c r="Q111" s="43"/>
      <c r="R111" s="43"/>
      <c r="S111" s="48">
        <f t="shared" si="8"/>
        <v>0</v>
      </c>
      <c r="T111" s="43"/>
    </row>
    <row r="112" spans="1:47" ht="33" customHeight="1" x14ac:dyDescent="0.2">
      <c r="A112" s="109">
        <v>2.1</v>
      </c>
      <c r="B112" s="110" t="s">
        <v>122</v>
      </c>
      <c r="C112" s="40"/>
      <c r="D112" s="40"/>
      <c r="E112" s="40"/>
      <c r="F112" s="40"/>
      <c r="G112" s="40"/>
      <c r="H112" s="43"/>
      <c r="I112" s="43"/>
      <c r="J112" s="43"/>
      <c r="K112" s="43"/>
      <c r="L112" s="272"/>
      <c r="M112" s="273"/>
      <c r="N112" s="274"/>
      <c r="O112" s="43"/>
      <c r="P112" s="43"/>
      <c r="Q112" s="43"/>
      <c r="R112" s="43"/>
      <c r="S112" s="48">
        <f t="shared" si="8"/>
        <v>0</v>
      </c>
      <c r="T112" s="40"/>
    </row>
    <row r="113" spans="1:20" ht="34.15" customHeight="1" x14ac:dyDescent="0.2">
      <c r="A113" s="109">
        <v>2.2000000000000002</v>
      </c>
      <c r="B113" s="110" t="s">
        <v>123</v>
      </c>
      <c r="C113" s="40"/>
      <c r="D113" s="40"/>
      <c r="E113" s="45"/>
      <c r="F113" s="40"/>
      <c r="G113" s="40"/>
      <c r="H113" s="43"/>
      <c r="I113" s="43"/>
      <c r="J113" s="43"/>
      <c r="K113" s="43"/>
      <c r="L113" s="272"/>
      <c r="M113" s="273"/>
      <c r="N113" s="274"/>
      <c r="O113" s="43"/>
      <c r="P113" s="43"/>
      <c r="Q113" s="43"/>
      <c r="R113" s="43"/>
      <c r="S113" s="48">
        <f t="shared" si="8"/>
        <v>0</v>
      </c>
      <c r="T113" s="40"/>
    </row>
    <row r="114" spans="1:20" ht="30.4" customHeight="1" x14ac:dyDescent="0.2">
      <c r="A114" s="109">
        <v>2.2999999999999998</v>
      </c>
      <c r="B114" s="110" t="s">
        <v>124</v>
      </c>
      <c r="C114" s="40"/>
      <c r="D114" s="40"/>
      <c r="E114" s="45"/>
      <c r="F114" s="40"/>
      <c r="G114" s="40"/>
      <c r="H114" s="43"/>
      <c r="I114" s="43"/>
      <c r="J114" s="43"/>
      <c r="K114" s="43"/>
      <c r="L114" s="272"/>
      <c r="M114" s="273"/>
      <c r="N114" s="274"/>
      <c r="O114" s="43"/>
      <c r="P114" s="43"/>
      <c r="Q114" s="43"/>
      <c r="R114" s="43"/>
      <c r="S114" s="48">
        <f t="shared" si="8"/>
        <v>0</v>
      </c>
      <c r="T114" s="40"/>
    </row>
    <row r="115" spans="1:20" ht="32.65" customHeight="1" x14ac:dyDescent="0.2">
      <c r="A115" s="109">
        <v>2.4</v>
      </c>
      <c r="B115" s="110" t="s">
        <v>125</v>
      </c>
      <c r="C115" s="40"/>
      <c r="D115" s="40"/>
      <c r="E115" s="45"/>
      <c r="F115" s="40"/>
      <c r="G115" s="40"/>
      <c r="H115" s="43"/>
      <c r="I115" s="43"/>
      <c r="J115" s="43"/>
      <c r="K115" s="43"/>
      <c r="L115" s="272"/>
      <c r="M115" s="273"/>
      <c r="N115" s="274"/>
      <c r="O115" s="43"/>
      <c r="P115" s="43"/>
      <c r="Q115" s="43"/>
      <c r="R115" s="43"/>
      <c r="S115" s="48">
        <f t="shared" si="8"/>
        <v>0</v>
      </c>
      <c r="T115" s="40"/>
    </row>
    <row r="116" spans="1:20" ht="31.5" customHeight="1" x14ac:dyDescent="0.2">
      <c r="A116" s="109">
        <v>2.5</v>
      </c>
      <c r="B116" s="110" t="s">
        <v>126</v>
      </c>
      <c r="C116" s="40"/>
      <c r="D116" s="40"/>
      <c r="E116" s="45"/>
      <c r="F116" s="40"/>
      <c r="G116" s="40"/>
      <c r="H116" s="43"/>
      <c r="I116" s="43"/>
      <c r="J116" s="43"/>
      <c r="K116" s="43"/>
      <c r="L116" s="272"/>
      <c r="M116" s="273"/>
      <c r="N116" s="274"/>
      <c r="O116" s="43"/>
      <c r="P116" s="43"/>
      <c r="Q116" s="43"/>
      <c r="R116" s="43"/>
      <c r="S116" s="48">
        <f t="shared" si="8"/>
        <v>0</v>
      </c>
      <c r="T116" s="40"/>
    </row>
    <row r="117" spans="1:20" ht="38.25" customHeight="1" x14ac:dyDescent="0.2">
      <c r="A117" s="109">
        <v>2.6</v>
      </c>
      <c r="B117" s="110" t="s">
        <v>127</v>
      </c>
      <c r="C117" s="40"/>
      <c r="D117" s="40"/>
      <c r="E117" s="45"/>
      <c r="F117" s="40"/>
      <c r="G117" s="40"/>
      <c r="H117" s="43"/>
      <c r="I117" s="43"/>
      <c r="J117" s="43"/>
      <c r="K117" s="43"/>
      <c r="L117" s="272"/>
      <c r="M117" s="273"/>
      <c r="N117" s="274"/>
      <c r="O117" s="43"/>
      <c r="P117" s="43"/>
      <c r="Q117" s="43"/>
      <c r="R117" s="43"/>
      <c r="S117" s="48">
        <f t="shared" si="8"/>
        <v>0</v>
      </c>
      <c r="T117" s="40"/>
    </row>
    <row r="118" spans="1:20" ht="24.75" customHeight="1" x14ac:dyDescent="0.2">
      <c r="A118" s="109">
        <v>2.7</v>
      </c>
      <c r="B118" s="110" t="s">
        <v>128</v>
      </c>
      <c r="C118" s="40"/>
      <c r="D118" s="40"/>
      <c r="E118" s="45"/>
      <c r="F118" s="40"/>
      <c r="G118" s="40"/>
      <c r="H118" s="43"/>
      <c r="I118" s="43"/>
      <c r="J118" s="43"/>
      <c r="K118" s="43"/>
      <c r="L118" s="272"/>
      <c r="M118" s="273"/>
      <c r="N118" s="274"/>
      <c r="O118" s="43"/>
      <c r="P118" s="43"/>
      <c r="Q118" s="43"/>
      <c r="R118" s="43"/>
      <c r="S118" s="48">
        <f t="shared" si="8"/>
        <v>0</v>
      </c>
      <c r="T118" s="40"/>
    </row>
    <row r="119" spans="1:20" ht="35.65" customHeight="1" x14ac:dyDescent="0.2">
      <c r="A119" s="109">
        <v>2.8</v>
      </c>
      <c r="B119" s="110" t="s">
        <v>129</v>
      </c>
      <c r="C119" s="40"/>
      <c r="D119" s="40"/>
      <c r="E119" s="45"/>
      <c r="F119" s="40"/>
      <c r="G119" s="40"/>
      <c r="H119" s="43"/>
      <c r="I119" s="43"/>
      <c r="J119" s="43"/>
      <c r="K119" s="43"/>
      <c r="L119" s="272"/>
      <c r="M119" s="273"/>
      <c r="N119" s="274"/>
      <c r="O119" s="43"/>
      <c r="P119" s="43"/>
      <c r="Q119" s="43"/>
      <c r="R119" s="43"/>
      <c r="S119" s="48">
        <f t="shared" si="8"/>
        <v>0</v>
      </c>
      <c r="T119" s="40"/>
    </row>
    <row r="120" spans="1:20" ht="31.5" customHeight="1" x14ac:dyDescent="0.2">
      <c r="A120" s="109">
        <v>3</v>
      </c>
      <c r="B120" s="110" t="s">
        <v>130</v>
      </c>
      <c r="C120" s="40"/>
      <c r="D120" s="40"/>
      <c r="E120" s="45"/>
      <c r="F120" s="40"/>
      <c r="G120" s="40"/>
      <c r="H120" s="43"/>
      <c r="I120" s="43"/>
      <c r="J120" s="43"/>
      <c r="K120" s="43"/>
      <c r="L120" s="272"/>
      <c r="M120" s="273"/>
      <c r="N120" s="274"/>
      <c r="O120" s="43"/>
      <c r="P120" s="43"/>
      <c r="Q120" s="43"/>
      <c r="R120" s="43"/>
      <c r="S120" s="48">
        <f t="shared" si="8"/>
        <v>0</v>
      </c>
      <c r="T120" s="40"/>
    </row>
    <row r="121" spans="1:20" ht="25.9" customHeight="1" x14ac:dyDescent="0.2">
      <c r="A121" s="109">
        <v>4</v>
      </c>
      <c r="B121" s="110" t="s">
        <v>167</v>
      </c>
      <c r="C121" s="42"/>
      <c r="D121" s="42"/>
      <c r="E121" s="41"/>
      <c r="F121" s="42"/>
      <c r="G121" s="42"/>
      <c r="H121" s="43"/>
      <c r="I121" s="43"/>
      <c r="J121" s="43"/>
      <c r="K121" s="43"/>
      <c r="L121" s="275"/>
      <c r="M121" s="276"/>
      <c r="N121" s="277"/>
      <c r="O121" s="44"/>
      <c r="P121" s="44"/>
      <c r="Q121" s="44"/>
      <c r="R121" s="44"/>
      <c r="S121" s="48">
        <f t="shared" si="8"/>
        <v>0</v>
      </c>
      <c r="T121" s="42"/>
    </row>
    <row r="122" spans="1:20" ht="33" customHeight="1" x14ac:dyDescent="0.2">
      <c r="A122" s="109">
        <v>5</v>
      </c>
      <c r="B122" s="110" t="s">
        <v>132</v>
      </c>
      <c r="C122" s="42"/>
      <c r="D122" s="42"/>
      <c r="E122" s="41"/>
      <c r="F122" s="42"/>
      <c r="G122" s="42"/>
      <c r="H122" s="43"/>
      <c r="I122" s="43"/>
      <c r="J122" s="43"/>
      <c r="K122" s="43"/>
      <c r="L122" s="40" t="s">
        <v>168</v>
      </c>
      <c r="M122" s="40" t="s">
        <v>169</v>
      </c>
      <c r="N122" s="46"/>
      <c r="O122" s="44"/>
      <c r="P122" s="44"/>
      <c r="Q122" s="44"/>
      <c r="R122" s="44"/>
      <c r="S122" s="48">
        <f>SUM(C122:R122)</f>
        <v>0</v>
      </c>
      <c r="T122" s="42"/>
    </row>
    <row r="123" spans="1:20" ht="37.9" customHeight="1" x14ac:dyDescent="0.2">
      <c r="A123" s="109">
        <v>6</v>
      </c>
      <c r="B123" s="110" t="s">
        <v>133</v>
      </c>
      <c r="C123" s="42"/>
      <c r="D123" s="42"/>
      <c r="E123" s="41"/>
      <c r="F123" s="42"/>
      <c r="G123" s="40"/>
      <c r="H123" s="43"/>
      <c r="I123" s="43"/>
      <c r="J123" s="43"/>
      <c r="K123" s="43"/>
      <c r="L123" s="322"/>
      <c r="M123" s="323"/>
      <c r="N123" s="324"/>
      <c r="O123" s="43"/>
      <c r="P123" s="43"/>
      <c r="Q123" s="43"/>
      <c r="R123" s="43"/>
      <c r="S123" s="48">
        <f t="shared" ref="S123:S124" si="9">SUM(C123:R123)</f>
        <v>0</v>
      </c>
      <c r="T123" s="40"/>
    </row>
    <row r="124" spans="1:20" ht="37.9" customHeight="1" x14ac:dyDescent="0.2">
      <c r="A124" s="109">
        <v>7</v>
      </c>
      <c r="B124" s="110" t="s">
        <v>134</v>
      </c>
      <c r="C124" s="42"/>
      <c r="D124" s="42"/>
      <c r="E124" s="41"/>
      <c r="F124" s="42"/>
      <c r="G124" s="40"/>
      <c r="H124" s="43"/>
      <c r="I124" s="43"/>
      <c r="J124" s="43"/>
      <c r="K124" s="43"/>
      <c r="L124" s="272"/>
      <c r="M124" s="273"/>
      <c r="N124" s="274"/>
      <c r="O124" s="43"/>
      <c r="P124" s="43"/>
      <c r="Q124" s="43"/>
      <c r="R124" s="43"/>
      <c r="S124" s="48">
        <f t="shared" si="9"/>
        <v>0</v>
      </c>
      <c r="T124" s="40"/>
    </row>
    <row r="125" spans="1:20" ht="24.75" customHeight="1" x14ac:dyDescent="0.2">
      <c r="A125" s="109">
        <v>8</v>
      </c>
      <c r="B125" s="110" t="s">
        <v>135</v>
      </c>
      <c r="C125" s="42"/>
      <c r="D125" s="42"/>
      <c r="E125" s="41"/>
      <c r="F125" s="42"/>
      <c r="G125" s="40"/>
      <c r="H125" s="43"/>
      <c r="I125" s="43"/>
      <c r="J125" s="43"/>
      <c r="K125" s="43"/>
      <c r="L125" s="275"/>
      <c r="M125" s="276"/>
      <c r="N125" s="277"/>
      <c r="O125" s="43"/>
      <c r="P125" s="43"/>
      <c r="Q125" s="43"/>
      <c r="R125" s="43"/>
      <c r="S125" s="48">
        <f>SUM(C125:R125)</f>
        <v>0</v>
      </c>
      <c r="T125" s="40"/>
    </row>
    <row r="126" spans="1:20" ht="13.15" customHeight="1" x14ac:dyDescent="0.2">
      <c r="A126" s="198" t="s">
        <v>171</v>
      </c>
      <c r="B126" s="199"/>
      <c r="C126" s="47">
        <f t="shared" ref="C126:K126" si="10">SUM(C108:C125)</f>
        <v>0</v>
      </c>
      <c r="D126" s="47">
        <f t="shared" si="10"/>
        <v>0</v>
      </c>
      <c r="E126" s="150">
        <f t="shared" si="10"/>
        <v>0</v>
      </c>
      <c r="F126" s="47">
        <f t="shared" si="10"/>
        <v>0</v>
      </c>
      <c r="G126" s="47">
        <f t="shared" si="10"/>
        <v>0</v>
      </c>
      <c r="H126" s="47">
        <f t="shared" si="10"/>
        <v>0</v>
      </c>
      <c r="I126" s="47">
        <f t="shared" si="10"/>
        <v>0</v>
      </c>
      <c r="J126" s="47">
        <f t="shared" si="10"/>
        <v>0</v>
      </c>
      <c r="K126" s="47">
        <f t="shared" si="10"/>
        <v>0</v>
      </c>
      <c r="L126" s="391" t="e">
        <f>L122+M122</f>
        <v>#VALUE!</v>
      </c>
      <c r="M126" s="392"/>
      <c r="N126" s="47">
        <f>N122</f>
        <v>0</v>
      </c>
      <c r="O126" s="47">
        <f t="shared" ref="O126:T126" si="11">SUM(O106:O125)</f>
        <v>0</v>
      </c>
      <c r="P126" s="47">
        <f t="shared" si="11"/>
        <v>0</v>
      </c>
      <c r="Q126" s="47">
        <f t="shared" si="11"/>
        <v>0</v>
      </c>
      <c r="R126" s="47">
        <f t="shared" si="11"/>
        <v>0</v>
      </c>
      <c r="S126" s="47">
        <f t="shared" si="11"/>
        <v>0</v>
      </c>
      <c r="T126" s="47">
        <f t="shared" si="11"/>
        <v>0</v>
      </c>
    </row>
    <row r="127" spans="1:20" x14ac:dyDescent="0.2">
      <c r="A127" s="198" t="s">
        <v>172</v>
      </c>
      <c r="B127" s="199"/>
      <c r="C127" s="50" t="e">
        <f>C126/$C$6</f>
        <v>#DIV/0!</v>
      </c>
      <c r="D127" s="50" t="e">
        <f t="shared" ref="D127" si="12">D126/$C$6</f>
        <v>#DIV/0!</v>
      </c>
      <c r="E127" s="50" t="e">
        <f t="shared" ref="E127" si="13">E126/$C$6</f>
        <v>#DIV/0!</v>
      </c>
      <c r="F127" s="50" t="e">
        <f t="shared" ref="F127" si="14">F126/$C$6</f>
        <v>#DIV/0!</v>
      </c>
      <c r="G127" s="50" t="e">
        <f t="shared" ref="G127" si="15">G126/$C$6</f>
        <v>#DIV/0!</v>
      </c>
      <c r="H127" s="50" t="e">
        <f t="shared" ref="H127" si="16">H126/$C$6</f>
        <v>#DIV/0!</v>
      </c>
      <c r="I127" s="50" t="e">
        <f t="shared" ref="I127" si="17">I126/$C$6</f>
        <v>#DIV/0!</v>
      </c>
      <c r="J127" s="50" t="e">
        <f t="shared" ref="J127" si="18">J126/$C$6</f>
        <v>#DIV/0!</v>
      </c>
      <c r="K127" s="50" t="e">
        <f t="shared" ref="K127" si="19">K126/$C$6</f>
        <v>#DIV/0!</v>
      </c>
      <c r="L127" s="393" t="e">
        <f>L126/$C$6</f>
        <v>#VALUE!</v>
      </c>
      <c r="M127" s="394"/>
      <c r="N127" s="50" t="e">
        <f t="shared" ref="N127" si="20">N126/$C$6</f>
        <v>#DIV/0!</v>
      </c>
      <c r="O127" s="51" t="e">
        <f t="shared" ref="O127" si="21">O126/$C$6</f>
        <v>#DIV/0!</v>
      </c>
      <c r="P127" s="51" t="e">
        <f t="shared" ref="P127" si="22">P126/$C$6</f>
        <v>#DIV/0!</v>
      </c>
      <c r="Q127" s="51" t="e">
        <f t="shared" ref="Q127" si="23">Q126/$C$6</f>
        <v>#DIV/0!</v>
      </c>
      <c r="R127" s="51" t="e">
        <f t="shared" ref="R127" si="24">R126/$C$6</f>
        <v>#DIV/0!</v>
      </c>
      <c r="S127" s="51" t="e">
        <f t="shared" ref="S127" si="25">S126/$C$6</f>
        <v>#DIV/0!</v>
      </c>
      <c r="T127" s="50" t="e">
        <f t="shared" ref="T127" si="26">T126/$C$6</f>
        <v>#DIV/0!</v>
      </c>
    </row>
    <row r="128" spans="1:20" x14ac:dyDescent="0.2">
      <c r="A128" s="151" t="s">
        <v>173</v>
      </c>
      <c r="B128" s="152"/>
      <c r="C128" s="152"/>
      <c r="D128" s="152"/>
      <c r="E128" s="152"/>
      <c r="F128" s="152"/>
      <c r="G128" s="152"/>
      <c r="H128" s="152"/>
      <c r="I128" s="152"/>
      <c r="J128" s="152"/>
      <c r="K128" s="152"/>
      <c r="L128" s="152"/>
      <c r="M128" s="152"/>
      <c r="N128" s="152"/>
      <c r="O128" s="152"/>
      <c r="P128" s="152"/>
      <c r="Q128" s="153"/>
      <c r="R128" s="153"/>
      <c r="S128" s="153"/>
      <c r="T128" s="153"/>
    </row>
    <row r="129" spans="1:20" ht="12.75" customHeight="1" x14ac:dyDescent="0.2">
      <c r="A129" s="298" t="s">
        <v>181</v>
      </c>
      <c r="B129" s="298"/>
      <c r="C129" s="298"/>
      <c r="D129" s="298"/>
      <c r="E129" s="298"/>
      <c r="F129" s="298"/>
      <c r="G129" s="298"/>
      <c r="H129" s="298"/>
      <c r="I129" s="298"/>
      <c r="J129" s="298"/>
      <c r="K129" s="298"/>
      <c r="L129" s="298"/>
      <c r="M129" s="298"/>
      <c r="N129" s="298"/>
      <c r="O129" s="298"/>
      <c r="P129" s="298"/>
      <c r="Q129" s="387"/>
      <c r="R129" s="388"/>
      <c r="S129" s="389"/>
      <c r="T129" s="124" t="s">
        <v>175</v>
      </c>
    </row>
    <row r="130" spans="1:20" ht="14.25" x14ac:dyDescent="0.2">
      <c r="A130" s="125" t="s">
        <v>176</v>
      </c>
      <c r="B130" s="125"/>
      <c r="C130" s="125"/>
      <c r="D130" s="125"/>
      <c r="E130" s="125"/>
      <c r="F130" s="125"/>
      <c r="G130" s="125"/>
      <c r="H130" s="125"/>
      <c r="I130" s="125"/>
      <c r="J130" s="125"/>
      <c r="K130" s="125"/>
      <c r="L130" s="125"/>
      <c r="M130" s="125"/>
      <c r="N130" s="125"/>
      <c r="O130" s="125"/>
      <c r="P130" s="125"/>
      <c r="Q130" s="305"/>
      <c r="R130" s="306"/>
      <c r="S130" s="307"/>
      <c r="T130" s="127" t="s">
        <v>177</v>
      </c>
    </row>
    <row r="131" spans="1:20" x14ac:dyDescent="0.2">
      <c r="A131" s="125"/>
      <c r="B131" s="125"/>
      <c r="C131" s="125"/>
      <c r="D131" s="125"/>
      <c r="E131" s="125"/>
      <c r="F131" s="125"/>
      <c r="G131" s="125"/>
      <c r="H131" s="125"/>
      <c r="I131" s="125"/>
      <c r="J131" s="125"/>
      <c r="K131" s="125"/>
      <c r="L131" s="125"/>
      <c r="M131" s="125"/>
      <c r="N131" s="125"/>
      <c r="O131" s="125"/>
      <c r="P131" s="125"/>
    </row>
  </sheetData>
  <sheetProtection algorithmName="SHA-512" hashValue="Ioo98s/tjy9b//RKf3Z12lwCZKg4P9gTX9IQRDx4YB9u3SydQbJDWprr9TTZYOcGtMk2Gt2yISNPGgWZWosLtw==" saltValue="NlmnauEYaBhIN+sY7HZ4Dg==" spinCount="100000" sheet="1" formatCells="0" formatColumns="0" formatRows="0" insertRows="0" deleteRows="0"/>
  <mergeCells count="142">
    <mergeCell ref="A95:B95"/>
    <mergeCell ref="A102:B104"/>
    <mergeCell ref="C41:D41"/>
    <mergeCell ref="E41:E42"/>
    <mergeCell ref="F41:G42"/>
    <mergeCell ref="F59:G59"/>
    <mergeCell ref="F60:G60"/>
    <mergeCell ref="F61:G61"/>
    <mergeCell ref="F62:G62"/>
    <mergeCell ref="F63:G63"/>
    <mergeCell ref="F55:G55"/>
    <mergeCell ref="F56:G56"/>
    <mergeCell ref="F57:G57"/>
    <mergeCell ref="F58:G58"/>
    <mergeCell ref="A97:P97"/>
    <mergeCell ref="F64:G64"/>
    <mergeCell ref="L94:M94"/>
    <mergeCell ref="L95:M95"/>
    <mergeCell ref="H41:I41"/>
    <mergeCell ref="A70:B72"/>
    <mergeCell ref="A94:B94"/>
    <mergeCell ref="A36:B39"/>
    <mergeCell ref="C36:F36"/>
    <mergeCell ref="F50:G50"/>
    <mergeCell ref="F51:G51"/>
    <mergeCell ref="F52:G52"/>
    <mergeCell ref="F53:G53"/>
    <mergeCell ref="F54:G54"/>
    <mergeCell ref="E65:G65"/>
    <mergeCell ref="E66:G66"/>
    <mergeCell ref="A42:B42"/>
    <mergeCell ref="F43:G45"/>
    <mergeCell ref="C39:F39"/>
    <mergeCell ref="C37:F37"/>
    <mergeCell ref="Q130:S130"/>
    <mergeCell ref="L91:N93"/>
    <mergeCell ref="L73:M73"/>
    <mergeCell ref="C74:N75"/>
    <mergeCell ref="L76:N89"/>
    <mergeCell ref="C106:N107"/>
    <mergeCell ref="L108:N121"/>
    <mergeCell ref="L123:N125"/>
    <mergeCell ref="L105:M105"/>
    <mergeCell ref="G104:N104"/>
    <mergeCell ref="C70:C73"/>
    <mergeCell ref="C102:C105"/>
    <mergeCell ref="O70:R71"/>
    <mergeCell ref="O72:R72"/>
    <mergeCell ref="S70:S73"/>
    <mergeCell ref="G102:N103"/>
    <mergeCell ref="O102:R103"/>
    <mergeCell ref="Q129:S129"/>
    <mergeCell ref="L126:M126"/>
    <mergeCell ref="L127:M127"/>
    <mergeCell ref="A129:P129"/>
    <mergeCell ref="D104:F104"/>
    <mergeCell ref="A127:B127"/>
    <mergeCell ref="A126:B126"/>
    <mergeCell ref="T102:T103"/>
    <mergeCell ref="D70:D71"/>
    <mergeCell ref="E70:F71"/>
    <mergeCell ref="G72:N72"/>
    <mergeCell ref="D72:F72"/>
    <mergeCell ref="T72:T73"/>
    <mergeCell ref="S102:S105"/>
    <mergeCell ref="T104:T105"/>
    <mergeCell ref="Q98:S98"/>
    <mergeCell ref="G70:N71"/>
    <mergeCell ref="T70:T71"/>
    <mergeCell ref="O104:R104"/>
    <mergeCell ref="D102:D103"/>
    <mergeCell ref="E102:F103"/>
    <mergeCell ref="Q97:S97"/>
    <mergeCell ref="A12:B12"/>
    <mergeCell ref="C12:F12"/>
    <mergeCell ref="C20:F20"/>
    <mergeCell ref="A23:B23"/>
    <mergeCell ref="A25:B25"/>
    <mergeCell ref="E46:E49"/>
    <mergeCell ref="F46:G46"/>
    <mergeCell ref="F47:G47"/>
    <mergeCell ref="F48:G48"/>
    <mergeCell ref="F49:G49"/>
    <mergeCell ref="A26:B26"/>
    <mergeCell ref="A27:B27"/>
    <mergeCell ref="A29:B29"/>
    <mergeCell ref="C31:E31"/>
    <mergeCell ref="A31:B34"/>
    <mergeCell ref="C32:E32"/>
    <mergeCell ref="A41:B41"/>
    <mergeCell ref="C33:E33"/>
    <mergeCell ref="C34:E34"/>
    <mergeCell ref="A20:B20"/>
    <mergeCell ref="A24:B24"/>
    <mergeCell ref="A43:B45"/>
    <mergeCell ref="E43:E45"/>
    <mergeCell ref="C38:F38"/>
    <mergeCell ref="A1:B1"/>
    <mergeCell ref="C1:F1"/>
    <mergeCell ref="A2:B2"/>
    <mergeCell ref="C2:F2"/>
    <mergeCell ref="C3:F3"/>
    <mergeCell ref="A4:B4"/>
    <mergeCell ref="C4:F4"/>
    <mergeCell ref="A11:B11"/>
    <mergeCell ref="C11:F11"/>
    <mergeCell ref="A7:B7"/>
    <mergeCell ref="C7:F7"/>
    <mergeCell ref="A8:B8"/>
    <mergeCell ref="C8:F8"/>
    <mergeCell ref="A9:B9"/>
    <mergeCell ref="C9:F9"/>
    <mergeCell ref="C10:F10"/>
    <mergeCell ref="A10:B10"/>
    <mergeCell ref="A5:B5"/>
    <mergeCell ref="C5:F5"/>
    <mergeCell ref="A6:B6"/>
    <mergeCell ref="C6:F6"/>
    <mergeCell ref="A13:B13"/>
    <mergeCell ref="C15:F15"/>
    <mergeCell ref="A14:B14"/>
    <mergeCell ref="C14:F14"/>
    <mergeCell ref="A15:B15"/>
    <mergeCell ref="I22:O22"/>
    <mergeCell ref="C26:G26"/>
    <mergeCell ref="C27:G27"/>
    <mergeCell ref="I26:J26"/>
    <mergeCell ref="K26:O26"/>
    <mergeCell ref="I27:J27"/>
    <mergeCell ref="K27:O27"/>
    <mergeCell ref="I24:J24"/>
    <mergeCell ref="I25:J25"/>
    <mergeCell ref="A22:G22"/>
    <mergeCell ref="I16:O16"/>
    <mergeCell ref="I17:J17"/>
    <mergeCell ref="I18:J18"/>
    <mergeCell ref="I19:J19"/>
    <mergeCell ref="A16:G16"/>
    <mergeCell ref="A18:B18"/>
    <mergeCell ref="A19:B19"/>
    <mergeCell ref="A17:B17"/>
    <mergeCell ref="C13:F1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 down list'!$B$4:$B$5</xm:f>
          </x14:formula1>
          <xm:sqref>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C5"/>
  <sheetViews>
    <sheetView workbookViewId="0">
      <selection activeCell="C6" sqref="C6"/>
    </sheetView>
  </sheetViews>
  <sheetFormatPr defaultRowHeight="12.75" x14ac:dyDescent="0.2"/>
  <cols>
    <col min="2" max="2" width="17.28515625" bestFit="1" customWidth="1"/>
    <col min="3" max="3" width="34.85546875" bestFit="1" customWidth="1"/>
  </cols>
  <sheetData>
    <row r="3" spans="2:3" x14ac:dyDescent="0.2">
      <c r="B3" t="s">
        <v>206</v>
      </c>
      <c r="C3" t="s">
        <v>207</v>
      </c>
    </row>
    <row r="4" spans="2:3" x14ac:dyDescent="0.2">
      <c r="B4" t="s">
        <v>208</v>
      </c>
      <c r="C4" t="s">
        <v>32</v>
      </c>
    </row>
    <row r="5" spans="2:3" x14ac:dyDescent="0.2">
      <c r="B5" t="s">
        <v>209</v>
      </c>
      <c r="C5" t="s">
        <v>29</v>
      </c>
    </row>
  </sheetData>
  <sheetProtection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17BBD10EF782941B3816475CA4C5877" ma:contentTypeVersion="13" ma:contentTypeDescription="Create a new document." ma:contentTypeScope="" ma:versionID="15b54b17f0a71e8e445919600b0fc98f">
  <xsd:schema xmlns:xsd="http://www.w3.org/2001/XMLSchema" xmlns:xs="http://www.w3.org/2001/XMLSchema" xmlns:p="http://schemas.microsoft.com/office/2006/metadata/properties" xmlns:ns2="21ceb520-1216-416b-a167-310753a853b6" xmlns:ns3="32238e55-7347-4abc-9149-3c15f35848f4" targetNamespace="http://schemas.microsoft.com/office/2006/metadata/properties" ma:root="true" ma:fieldsID="3cca14fc191f046ab72165350ece80d6" ns2:_="" ns3:_="">
    <xsd:import namespace="21ceb520-1216-416b-a167-310753a853b6"/>
    <xsd:import namespace="32238e55-7347-4abc-9149-3c15f35848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OCR"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ceb520-1216-416b-a167-310753a853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238e55-7347-4abc-9149-3c15f35848f4"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25D75C9-FD29-4E85-AA46-8F33D063E5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ceb520-1216-416b-a167-310753a853b6"/>
    <ds:schemaRef ds:uri="32238e55-7347-4abc-9149-3c15f35848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848666-29AC-47C0-B016-7BC64DFEC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Pre-app information</vt:lpstr>
      <vt:lpstr>Outline planning stage</vt:lpstr>
      <vt:lpstr>Detailed planning stage</vt:lpstr>
      <vt:lpstr>Post-construction result</vt:lpstr>
      <vt:lpstr>Drop down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Juliano Mandinga</cp:lastModifiedBy>
  <cp:revision/>
  <dcterms:created xsi:type="dcterms:W3CDTF">2019-12-17T10:05:05Z</dcterms:created>
  <dcterms:modified xsi:type="dcterms:W3CDTF">2022-03-31T00:17:21Z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0x010100717BBD10EF782941B3816475CA4C5877</vt:lpwstr>
  </property>
</Properties>
</file>