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bie.Turner\OneDrive - Richmond and Wandsworth Councils\Desktop\Viability - Specific Sites\Policy Responses\22_1029_FUL - Kingston Bridge House\"/>
    </mc:Choice>
  </mc:AlternateContent>
  <xr:revisionPtr revIDLastSave="0" documentId="13_ncr:1_{C7A7710C-D197-4E49-9178-3838E4C2EDB0}" xr6:coauthVersionLast="47" xr6:coauthVersionMax="47" xr10:uidLastSave="{00000000-0000-0000-0000-000000000000}"/>
  <bookViews>
    <workbookView xWindow="24810" yWindow="2130" windowWidth="21600" windowHeight="11385" activeTab="1" xr2:uid="{0DDA671B-D6D7-46F9-AC8B-F075509352A8}"/>
  </bookViews>
  <sheets>
    <sheet name="Sheet1" sheetId="1" r:id="rId1"/>
    <sheet name="Affordable valu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2" i="2"/>
  <c r="E4" i="2"/>
  <c r="E3" i="2"/>
  <c r="M17" i="1"/>
  <c r="K3" i="1"/>
  <c r="K4" i="1"/>
  <c r="L4" i="1" s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J21" i="1"/>
  <c r="J4" i="1"/>
  <c r="I4" i="1"/>
  <c r="G4" i="1"/>
  <c r="J16" i="1"/>
  <c r="G16" i="1"/>
  <c r="J6" i="1"/>
  <c r="G6" i="1"/>
  <c r="J15" i="1"/>
  <c r="G15" i="1"/>
  <c r="J14" i="1"/>
  <c r="G14" i="1"/>
  <c r="J13" i="1"/>
  <c r="G13" i="1"/>
  <c r="J7" i="1"/>
  <c r="G7" i="1"/>
  <c r="J12" i="1"/>
  <c r="G12" i="1"/>
  <c r="J11" i="1"/>
  <c r="G11" i="1"/>
  <c r="I11" i="1" s="1"/>
  <c r="J3" i="1"/>
  <c r="J5" i="1"/>
  <c r="J8" i="1"/>
  <c r="J9" i="1"/>
  <c r="J10" i="1"/>
  <c r="J17" i="1"/>
  <c r="J18" i="1"/>
  <c r="J19" i="1"/>
  <c r="J20" i="1"/>
  <c r="J2" i="1"/>
  <c r="G2" i="1"/>
  <c r="G3" i="1"/>
  <c r="G5" i="1"/>
  <c r="G18" i="1"/>
  <c r="G19" i="1"/>
  <c r="G8" i="1"/>
  <c r="G20" i="1"/>
  <c r="G9" i="1"/>
  <c r="I9" i="1" s="1"/>
  <c r="G10" i="1"/>
  <c r="I10" i="1" s="1"/>
  <c r="G17" i="1"/>
  <c r="L7" i="1" l="1"/>
  <c r="L12" i="1"/>
  <c r="L2" i="1"/>
  <c r="L16" i="1"/>
  <c r="I16" i="1"/>
  <c r="I6" i="1"/>
  <c r="L6" i="1"/>
  <c r="L15" i="1"/>
  <c r="I15" i="1"/>
  <c r="L14" i="1"/>
  <c r="I14" i="1"/>
  <c r="L13" i="1"/>
  <c r="I13" i="1"/>
  <c r="I7" i="1"/>
  <c r="I12" i="1"/>
  <c r="L10" i="1"/>
  <c r="L19" i="1"/>
  <c r="L5" i="1"/>
  <c r="L9" i="1"/>
  <c r="L11" i="1"/>
  <c r="I3" i="1"/>
  <c r="L18" i="1"/>
  <c r="L3" i="1"/>
  <c r="L8" i="1"/>
  <c r="L20" i="1"/>
  <c r="I2" i="1"/>
  <c r="I20" i="1"/>
  <c r="I5" i="1"/>
  <c r="L17" i="1"/>
  <c r="I8" i="1"/>
  <c r="I18" i="1"/>
  <c r="I17" i="1"/>
  <c r="I19" i="1"/>
  <c r="L21" i="1" l="1"/>
  <c r="M7" i="1"/>
  <c r="M20" i="1"/>
  <c r="E5" i="2"/>
</calcChain>
</file>

<file path=xl/sharedStrings.xml><?xml version="1.0" encoding="utf-8"?>
<sst xmlns="http://schemas.openxmlformats.org/spreadsheetml/2006/main" count="82" uniqueCount="37">
  <si>
    <t>Sq meters</t>
  </si>
  <si>
    <t>Second Hand Data</t>
  </si>
  <si>
    <t>Parkgate, Hampton Wick, Kingston upon Thames</t>
  </si>
  <si>
    <t>2 bed</t>
  </si>
  <si>
    <t>1 bed</t>
  </si>
  <si>
    <t>St. Johns Road, Hampton Wick, Kingston upon Thames KT1</t>
  </si>
  <si>
    <t>High Street, Hampton Wick, KT1</t>
  </si>
  <si>
    <t>STC (25.03.2023)</t>
  </si>
  <si>
    <t>for sale (25.03.2023)</t>
  </si>
  <si>
    <t>3 bed</t>
  </si>
  <si>
    <t>Park Road, Hampton Wick, Kingston Upon Thames</t>
  </si>
  <si>
    <t>1a Bushy Park Road, Teddington, TW11</t>
  </si>
  <si>
    <t>Broom Park, Teddington</t>
  </si>
  <si>
    <t>High Street, Hampton Wick, Kingston Upon Thames, KT1</t>
  </si>
  <si>
    <t>per sqm</t>
  </si>
  <si>
    <t>Riverside Place, Thames Street, Kingston upon Thames (NEW)</t>
  </si>
  <si>
    <t>Elder House, 4 Water Lane, Kingston upon Thames, KT1</t>
  </si>
  <si>
    <t>Under offer (25.03.2023)</t>
  </si>
  <si>
    <t>Water Lane, Kingston, Kingston Upon Thames, KT1</t>
  </si>
  <si>
    <t>The Crown Collection, Royal Exchange, Kingston upon Thames, KT1 (NEW)</t>
  </si>
  <si>
    <t>Water Lane, Kingston Upon Thames, KT1 1AE</t>
  </si>
  <si>
    <t>May Bate Avenue, Kingston Upon Thames</t>
  </si>
  <si>
    <t>Canbury Place, Henry Macaulay Avenue, Kingston upon Thames, KT2</t>
  </si>
  <si>
    <t>Henry Macaulay Avenue, Kingston, KT2</t>
  </si>
  <si>
    <t>Applicant Values</t>
  </si>
  <si>
    <t>Overall Averages</t>
  </si>
  <si>
    <t>per sqm reduction of 5% to allow for negotiation</t>
  </si>
  <si>
    <t>per sqft reduction of 5% to allow for negotiation</t>
  </si>
  <si>
    <t>3B4P</t>
  </si>
  <si>
    <t>1B2P</t>
  </si>
  <si>
    <t>2B3P</t>
  </si>
  <si>
    <t>unit</t>
  </si>
  <si>
    <t>type</t>
  </si>
  <si>
    <t>price included by applicant</t>
  </si>
  <si>
    <t xml:space="preserve">sqm </t>
  </si>
  <si>
    <t>approximate subsidy required for Social Rented dwellings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</si>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</sst>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rgb="FF322744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6" fontId="2" fillId="0" borderId="0" xfId="0" applyNumberFormat="1" applyFont="1" applyAlignment="1">
      <alignment horizontal="center"/>
    </xf>
    <xf numFmtId="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2B858-164A-4690-AE06-62369E30658C}">
  <dimension ref="A1:N21"/>
  <sheetViews>
    <sheetView zoomScale="90" zoomScaleNormal="90" workbookViewId="0">
      <selection activeCell="B33" sqref="B33"/>
    </sheetView>
  </sheetViews>
  <sheetFormatPr defaultRowHeight="15" x14ac:dyDescent="0.25"/>
  <cols>
    <col min="1" max="1" width="54.85546875" style="4" customWidth="1"/>
    <col min="2" max="2" width="18.85546875" style="5" bestFit="1" customWidth="1"/>
    <col min="3" max="3" width="14.28515625" style="4" bestFit="1" customWidth="1"/>
    <col min="4" max="4" width="11.5703125" style="4" bestFit="1" customWidth="1"/>
    <col min="5" max="5" width="11.5703125" style="4" customWidth="1"/>
    <col min="6" max="6" width="9.140625" style="5"/>
    <col min="7" max="7" width="9.85546875" style="4" bestFit="1" customWidth="1"/>
    <col min="8" max="8" width="27.28515625" style="5" customWidth="1"/>
    <col min="9" max="9" width="9.85546875" style="4" bestFit="1" customWidth="1"/>
    <col min="10" max="10" width="9.140625" style="4"/>
    <col min="11" max="11" width="25.140625" style="5" customWidth="1"/>
    <col min="12" max="13" width="9.140625" style="5"/>
    <col min="14" max="14" width="16" style="5" bestFit="1" customWidth="1"/>
    <col min="15" max="16384" width="9.140625" style="4"/>
  </cols>
  <sheetData>
    <row r="1" spans="1:14" ht="30" x14ac:dyDescent="0.25">
      <c r="A1" s="4" t="s">
        <v>1</v>
      </c>
      <c r="D1" s="4" t="s">
        <v>0</v>
      </c>
      <c r="G1" s="4" t="s">
        <v>14</v>
      </c>
      <c r="H1" s="7" t="s">
        <v>26</v>
      </c>
      <c r="K1" s="7" t="s">
        <v>27</v>
      </c>
      <c r="N1" s="9" t="s">
        <v>24</v>
      </c>
    </row>
    <row r="2" spans="1:14" x14ac:dyDescent="0.25">
      <c r="A2" s="1" t="s">
        <v>2</v>
      </c>
      <c r="B2" s="5" t="s">
        <v>8</v>
      </c>
      <c r="C2" s="2">
        <v>350000</v>
      </c>
      <c r="D2" s="3">
        <v>40</v>
      </c>
      <c r="E2" s="3">
        <v>430.5</v>
      </c>
      <c r="F2" s="5" t="s">
        <v>4</v>
      </c>
      <c r="G2" s="6">
        <f>C2/D2</f>
        <v>8750</v>
      </c>
      <c r="H2" s="8">
        <f>(G2/100)*5</f>
        <v>437.5</v>
      </c>
      <c r="I2" s="6">
        <f>G2-H2</f>
        <v>8312.5</v>
      </c>
      <c r="J2" s="8">
        <f>C2/E2</f>
        <v>813.00813008130081</v>
      </c>
      <c r="K2" s="8">
        <f>(J2/100)*5</f>
        <v>40.650406504065046</v>
      </c>
      <c r="L2" s="8">
        <f>J2-K2</f>
        <v>772.35772357723579</v>
      </c>
      <c r="N2" s="9"/>
    </row>
    <row r="3" spans="1:14" ht="28.5" x14ac:dyDescent="0.25">
      <c r="A3" s="1" t="s">
        <v>5</v>
      </c>
      <c r="B3" s="5" t="s">
        <v>7</v>
      </c>
      <c r="C3" s="2">
        <v>395000</v>
      </c>
      <c r="D3" s="3">
        <v>55</v>
      </c>
      <c r="E3" s="3">
        <v>592</v>
      </c>
      <c r="F3" s="5" t="s">
        <v>4</v>
      </c>
      <c r="G3" s="6">
        <f>C3/D3</f>
        <v>7181.818181818182</v>
      </c>
      <c r="H3" s="8">
        <f t="shared" ref="H3:H20" si="0">(G3/100)*5</f>
        <v>359.09090909090907</v>
      </c>
      <c r="I3" s="6">
        <f t="shared" ref="I3:I20" si="1">G3-H3</f>
        <v>6822.727272727273</v>
      </c>
      <c r="J3" s="8">
        <f t="shared" ref="J3:J20" si="2">C3/E3</f>
        <v>667.22972972972968</v>
      </c>
      <c r="K3" s="8">
        <f t="shared" ref="K3:K20" si="3">(J3/100)*5</f>
        <v>33.361486486486484</v>
      </c>
      <c r="L3" s="8">
        <f t="shared" ref="L3:L20" si="4">J3-K3</f>
        <v>633.86824324324323</v>
      </c>
      <c r="N3" s="9"/>
    </row>
    <row r="4" spans="1:14" x14ac:dyDescent="0.25">
      <c r="A4" s="1" t="s">
        <v>23</v>
      </c>
      <c r="B4" s="5" t="s">
        <v>7</v>
      </c>
      <c r="C4" s="2">
        <v>350000</v>
      </c>
      <c r="D4" s="3">
        <v>45.3</v>
      </c>
      <c r="E4" s="3">
        <v>488</v>
      </c>
      <c r="F4" s="5" t="s">
        <v>4</v>
      </c>
      <c r="G4" s="6">
        <f>C4/D4</f>
        <v>7726.2693156732894</v>
      </c>
      <c r="H4" s="8">
        <f t="shared" si="0"/>
        <v>386.31346578366447</v>
      </c>
      <c r="I4" s="6">
        <f t="shared" si="1"/>
        <v>7339.9558498896249</v>
      </c>
      <c r="J4" s="8">
        <f t="shared" si="2"/>
        <v>717.21311475409834</v>
      </c>
      <c r="K4" s="8">
        <f t="shared" si="3"/>
        <v>35.860655737704917</v>
      </c>
      <c r="L4" s="8">
        <f t="shared" si="4"/>
        <v>681.35245901639337</v>
      </c>
      <c r="N4" s="9"/>
    </row>
    <row r="5" spans="1:14" x14ac:dyDescent="0.25">
      <c r="A5" s="1" t="s">
        <v>6</v>
      </c>
      <c r="B5" s="5" t="s">
        <v>7</v>
      </c>
      <c r="C5" s="2">
        <v>369950</v>
      </c>
      <c r="D5" s="3">
        <v>50</v>
      </c>
      <c r="E5" s="3">
        <v>538</v>
      </c>
      <c r="F5" s="5" t="s">
        <v>4</v>
      </c>
      <c r="G5" s="6">
        <f>C5/D5</f>
        <v>7399</v>
      </c>
      <c r="H5" s="8">
        <f t="shared" si="0"/>
        <v>369.95</v>
      </c>
      <c r="I5" s="6">
        <f>G5-H5</f>
        <v>7029.05</v>
      </c>
      <c r="J5" s="8">
        <f t="shared" si="2"/>
        <v>687.63940520446101</v>
      </c>
      <c r="K5" s="8">
        <f t="shared" si="3"/>
        <v>34.381970260223049</v>
      </c>
      <c r="L5" s="8">
        <f t="shared" si="4"/>
        <v>653.25743494423796</v>
      </c>
      <c r="M5" s="4"/>
      <c r="N5" s="9"/>
    </row>
    <row r="6" spans="1:14" x14ac:dyDescent="0.25">
      <c r="A6" s="1" t="s">
        <v>21</v>
      </c>
      <c r="B6" s="5" t="s">
        <v>8</v>
      </c>
      <c r="C6" s="2">
        <v>450000</v>
      </c>
      <c r="D6" s="3">
        <v>49</v>
      </c>
      <c r="E6" s="3">
        <v>527</v>
      </c>
      <c r="F6" s="5" t="s">
        <v>3</v>
      </c>
      <c r="G6" s="6">
        <f t="shared" ref="G6" si="5">C6/D6</f>
        <v>9183.6734693877552</v>
      </c>
      <c r="H6" s="8">
        <f t="shared" si="0"/>
        <v>459.18367346938771</v>
      </c>
      <c r="I6" s="6">
        <f t="shared" ref="I6" si="6">G6-H6</f>
        <v>8724.4897959183672</v>
      </c>
      <c r="J6" s="8">
        <f t="shared" ref="J6" si="7">C6/E6</f>
        <v>853.88994307400378</v>
      </c>
      <c r="K6" s="8">
        <f t="shared" si="3"/>
        <v>42.69449715370019</v>
      </c>
      <c r="L6" s="8">
        <f t="shared" ref="L6" si="8">J6-K6</f>
        <v>811.19544592030354</v>
      </c>
      <c r="N6" s="9"/>
    </row>
    <row r="7" spans="1:14" x14ac:dyDescent="0.25">
      <c r="A7" s="1" t="s">
        <v>18</v>
      </c>
      <c r="B7" s="5" t="s">
        <v>8</v>
      </c>
      <c r="C7" s="2">
        <v>400000</v>
      </c>
      <c r="D7" s="3">
        <v>55</v>
      </c>
      <c r="E7" s="3">
        <v>591</v>
      </c>
      <c r="F7" s="5" t="s">
        <v>4</v>
      </c>
      <c r="G7" s="6">
        <f>C7/D7</f>
        <v>7272.727272727273</v>
      </c>
      <c r="H7" s="8">
        <f t="shared" si="0"/>
        <v>363.63636363636368</v>
      </c>
      <c r="I7" s="6">
        <f>G7-H7</f>
        <v>6909.090909090909</v>
      </c>
      <c r="J7" s="8">
        <f t="shared" ref="J7" si="9">C7/E7</f>
        <v>676.8189509306261</v>
      </c>
      <c r="K7" s="8">
        <f t="shared" si="3"/>
        <v>33.840947546531304</v>
      </c>
      <c r="L7" s="8">
        <f t="shared" ref="L7" si="10">J7-K7</f>
        <v>642.97800338409479</v>
      </c>
      <c r="M7" s="8">
        <f>AVERAGE(L2:L7)</f>
        <v>699.16821834758468</v>
      </c>
      <c r="N7" s="10">
        <v>683</v>
      </c>
    </row>
    <row r="8" spans="1:14" x14ac:dyDescent="0.25">
      <c r="A8" s="1" t="s">
        <v>10</v>
      </c>
      <c r="B8" s="5" t="s">
        <v>7</v>
      </c>
      <c r="C8" s="2">
        <v>525000</v>
      </c>
      <c r="D8" s="3">
        <v>73</v>
      </c>
      <c r="E8" s="3">
        <v>785.76</v>
      </c>
      <c r="F8" s="5" t="s">
        <v>3</v>
      </c>
      <c r="G8" s="6">
        <f t="shared" ref="G8:G16" si="11">C8/D8</f>
        <v>7191.7808219178078</v>
      </c>
      <c r="H8" s="8">
        <f t="shared" si="0"/>
        <v>359.58904109589042</v>
      </c>
      <c r="I8" s="6">
        <f t="shared" si="1"/>
        <v>6832.1917808219177</v>
      </c>
      <c r="J8" s="8">
        <f t="shared" si="2"/>
        <v>668.14294441050708</v>
      </c>
      <c r="K8" s="8">
        <f t="shared" si="3"/>
        <v>33.407147220525353</v>
      </c>
      <c r="L8" s="8">
        <f t="shared" si="4"/>
        <v>634.73579718998178</v>
      </c>
      <c r="N8" s="9"/>
    </row>
    <row r="9" spans="1:14" x14ac:dyDescent="0.25">
      <c r="A9" s="1" t="s">
        <v>11</v>
      </c>
      <c r="B9" s="5" t="s">
        <v>7</v>
      </c>
      <c r="C9" s="2">
        <v>600000</v>
      </c>
      <c r="D9" s="3">
        <v>78</v>
      </c>
      <c r="E9" s="3">
        <v>839.58</v>
      </c>
      <c r="F9" s="5" t="s">
        <v>3</v>
      </c>
      <c r="G9" s="6">
        <f t="shared" si="11"/>
        <v>7692.3076923076924</v>
      </c>
      <c r="H9" s="8">
        <f t="shared" si="0"/>
        <v>384.61538461538458</v>
      </c>
      <c r="I9" s="6">
        <f t="shared" si="1"/>
        <v>7307.6923076923076</v>
      </c>
      <c r="J9" s="8">
        <f t="shared" si="2"/>
        <v>714.64303580361604</v>
      </c>
      <c r="K9" s="8">
        <f t="shared" si="3"/>
        <v>35.732151790180801</v>
      </c>
      <c r="L9" s="8">
        <f t="shared" si="4"/>
        <v>678.91088401343529</v>
      </c>
      <c r="N9" s="9"/>
    </row>
    <row r="10" spans="1:14" x14ac:dyDescent="0.25">
      <c r="A10" s="1" t="s">
        <v>12</v>
      </c>
      <c r="B10" s="5" t="s">
        <v>7</v>
      </c>
      <c r="C10" s="2">
        <v>565000</v>
      </c>
      <c r="D10" s="3">
        <v>83</v>
      </c>
      <c r="E10" s="3">
        <v>893</v>
      </c>
      <c r="F10" s="5" t="s">
        <v>3</v>
      </c>
      <c r="G10" s="6">
        <f t="shared" si="11"/>
        <v>6807.2289156626503</v>
      </c>
      <c r="H10" s="8">
        <f t="shared" si="0"/>
        <v>340.36144578313247</v>
      </c>
      <c r="I10" s="6">
        <f t="shared" si="1"/>
        <v>6466.8674698795176</v>
      </c>
      <c r="J10" s="8">
        <f t="shared" si="2"/>
        <v>632.6987681970885</v>
      </c>
      <c r="K10" s="8">
        <f t="shared" si="3"/>
        <v>31.634938409854424</v>
      </c>
      <c r="L10" s="8">
        <f t="shared" si="4"/>
        <v>601.06382978723411</v>
      </c>
      <c r="N10" s="9"/>
    </row>
    <row r="11" spans="1:14" ht="28.5" x14ac:dyDescent="0.25">
      <c r="A11" s="1" t="s">
        <v>15</v>
      </c>
      <c r="B11" s="5" t="s">
        <v>7</v>
      </c>
      <c r="C11" s="2">
        <v>599995</v>
      </c>
      <c r="D11" s="3">
        <v>80</v>
      </c>
      <c r="E11" s="3">
        <v>861</v>
      </c>
      <c r="F11" s="5" t="s">
        <v>3</v>
      </c>
      <c r="G11" s="6">
        <f t="shared" si="11"/>
        <v>7499.9375</v>
      </c>
      <c r="H11" s="8">
        <f t="shared" si="0"/>
        <v>374.99687499999999</v>
      </c>
      <c r="I11" s="6">
        <f t="shared" si="1"/>
        <v>7124.9406250000002</v>
      </c>
      <c r="J11" s="8">
        <f t="shared" si="2"/>
        <v>696.85830429732869</v>
      </c>
      <c r="K11" s="8">
        <f t="shared" si="3"/>
        <v>34.842915214866437</v>
      </c>
      <c r="L11" s="8">
        <f t="shared" si="4"/>
        <v>662.01538908246221</v>
      </c>
      <c r="N11" s="9"/>
    </row>
    <row r="12" spans="1:14" ht="30" x14ac:dyDescent="0.25">
      <c r="A12" s="1" t="s">
        <v>16</v>
      </c>
      <c r="B12" s="7" t="s">
        <v>17</v>
      </c>
      <c r="C12" s="2">
        <v>445000</v>
      </c>
      <c r="D12" s="3">
        <v>66.2</v>
      </c>
      <c r="E12" s="3">
        <v>713</v>
      </c>
      <c r="F12" s="5" t="s">
        <v>3</v>
      </c>
      <c r="G12" s="6">
        <f t="shared" si="11"/>
        <v>6722.0543806646519</v>
      </c>
      <c r="H12" s="8">
        <f t="shared" si="0"/>
        <v>336.10271903323257</v>
      </c>
      <c r="I12" s="6">
        <f t="shared" si="1"/>
        <v>6385.9516616314195</v>
      </c>
      <c r="J12" s="8">
        <f t="shared" si="2"/>
        <v>624.12342215988781</v>
      </c>
      <c r="K12" s="8">
        <f t="shared" si="3"/>
        <v>31.206171107994393</v>
      </c>
      <c r="L12" s="8">
        <f t="shared" si="4"/>
        <v>592.91725105189346</v>
      </c>
      <c r="N12" s="9"/>
    </row>
    <row r="13" spans="1:14" ht="28.5" x14ac:dyDescent="0.25">
      <c r="A13" s="1" t="s">
        <v>19</v>
      </c>
      <c r="B13" s="5" t="s">
        <v>8</v>
      </c>
      <c r="C13" s="2">
        <v>680000</v>
      </c>
      <c r="D13" s="3">
        <v>71</v>
      </c>
      <c r="E13" s="3">
        <v>765</v>
      </c>
      <c r="F13" s="5" t="s">
        <v>3</v>
      </c>
      <c r="G13" s="6">
        <f t="shared" si="11"/>
        <v>9577.4647887323936</v>
      </c>
      <c r="H13" s="8">
        <f t="shared" si="0"/>
        <v>478.87323943661966</v>
      </c>
      <c r="I13" s="6">
        <f t="shared" si="1"/>
        <v>9098.5915492957738</v>
      </c>
      <c r="J13" s="8">
        <f t="shared" si="2"/>
        <v>888.88888888888891</v>
      </c>
      <c r="K13" s="8">
        <f t="shared" si="3"/>
        <v>44.444444444444443</v>
      </c>
      <c r="L13" s="8">
        <f t="shared" si="4"/>
        <v>844.44444444444446</v>
      </c>
      <c r="N13" s="9"/>
    </row>
    <row r="14" spans="1:14" x14ac:dyDescent="0.25">
      <c r="A14" s="1" t="s">
        <v>20</v>
      </c>
      <c r="B14" s="5" t="s">
        <v>8</v>
      </c>
      <c r="C14" s="2">
        <v>625000</v>
      </c>
      <c r="D14" s="3">
        <v>64</v>
      </c>
      <c r="E14" s="3">
        <v>694</v>
      </c>
      <c r="F14" s="5" t="s">
        <v>3</v>
      </c>
      <c r="G14" s="6">
        <f t="shared" si="11"/>
        <v>9765.625</v>
      </c>
      <c r="H14" s="8">
        <f t="shared" si="0"/>
        <v>488.28125</v>
      </c>
      <c r="I14" s="6">
        <f t="shared" si="1"/>
        <v>9277.34375</v>
      </c>
      <c r="J14" s="8">
        <f t="shared" si="2"/>
        <v>900.57636887608066</v>
      </c>
      <c r="K14" s="8">
        <f t="shared" si="3"/>
        <v>45.028818443804035</v>
      </c>
      <c r="L14" s="8">
        <f t="shared" si="4"/>
        <v>855.54755043227658</v>
      </c>
      <c r="N14" s="9"/>
    </row>
    <row r="15" spans="1:14" x14ac:dyDescent="0.25">
      <c r="A15" s="1" t="s">
        <v>21</v>
      </c>
      <c r="B15" s="5" t="s">
        <v>8</v>
      </c>
      <c r="C15" s="2">
        <v>650000</v>
      </c>
      <c r="D15" s="3">
        <v>85.5</v>
      </c>
      <c r="E15" s="3">
        <v>921</v>
      </c>
      <c r="F15" s="5" t="s">
        <v>3</v>
      </c>
      <c r="G15" s="6">
        <f t="shared" si="11"/>
        <v>7602.3391812865493</v>
      </c>
      <c r="H15" s="8">
        <f t="shared" si="0"/>
        <v>380.11695906432749</v>
      </c>
      <c r="I15" s="6">
        <f t="shared" si="1"/>
        <v>7222.2222222222217</v>
      </c>
      <c r="J15" s="8">
        <f t="shared" si="2"/>
        <v>705.75461454940285</v>
      </c>
      <c r="K15" s="8">
        <f t="shared" si="3"/>
        <v>35.287730727470141</v>
      </c>
      <c r="L15" s="8">
        <f t="shared" si="4"/>
        <v>670.4668838219327</v>
      </c>
      <c r="N15" s="9"/>
    </row>
    <row r="16" spans="1:14" ht="28.5" x14ac:dyDescent="0.25">
      <c r="A16" s="1" t="s">
        <v>22</v>
      </c>
      <c r="B16" s="5" t="s">
        <v>8</v>
      </c>
      <c r="C16" s="2">
        <v>620000</v>
      </c>
      <c r="D16" s="3">
        <v>75.900000000000006</v>
      </c>
      <c r="E16" s="3">
        <v>816</v>
      </c>
      <c r="G16" s="6">
        <f t="shared" si="11"/>
        <v>8168.6429512516461</v>
      </c>
      <c r="H16" s="8">
        <f t="shared" si="0"/>
        <v>408.43214756258226</v>
      </c>
      <c r="I16" s="6">
        <f t="shared" si="1"/>
        <v>7760.2108036890641</v>
      </c>
      <c r="J16" s="8">
        <f t="shared" si="2"/>
        <v>759.8039215686274</v>
      </c>
      <c r="K16" s="8">
        <f t="shared" si="3"/>
        <v>37.990196078431367</v>
      </c>
      <c r="L16" s="8">
        <f t="shared" si="4"/>
        <v>721.81372549019602</v>
      </c>
      <c r="N16" s="9"/>
    </row>
    <row r="17" spans="1:14" ht="28.5" x14ac:dyDescent="0.25">
      <c r="A17" s="1" t="s">
        <v>13</v>
      </c>
      <c r="B17" s="5" t="s">
        <v>8</v>
      </c>
      <c r="C17" s="2">
        <v>575000</v>
      </c>
      <c r="D17" s="3">
        <v>72</v>
      </c>
      <c r="E17" s="3">
        <v>770</v>
      </c>
      <c r="F17" s="5" t="s">
        <v>3</v>
      </c>
      <c r="G17" s="6">
        <f>C17/D17</f>
        <v>7986.1111111111113</v>
      </c>
      <c r="H17" s="8">
        <f t="shared" si="0"/>
        <v>399.30555555555554</v>
      </c>
      <c r="I17" s="6">
        <f t="shared" si="1"/>
        <v>7586.8055555555557</v>
      </c>
      <c r="J17" s="8">
        <f t="shared" si="2"/>
        <v>746.7532467532468</v>
      </c>
      <c r="K17" s="8">
        <f t="shared" si="3"/>
        <v>37.337662337662337</v>
      </c>
      <c r="L17" s="8">
        <f t="shared" si="4"/>
        <v>709.41558441558448</v>
      </c>
      <c r="M17" s="8">
        <f>AVERAGE(L8:L17)</f>
        <v>697.13313397294405</v>
      </c>
      <c r="N17" s="11">
        <v>731</v>
      </c>
    </row>
    <row r="18" spans="1:14" x14ac:dyDescent="0.25">
      <c r="A18" s="1" t="s">
        <v>10</v>
      </c>
      <c r="B18" s="5" t="s">
        <v>7</v>
      </c>
      <c r="C18" s="2">
        <v>550000</v>
      </c>
      <c r="D18" s="3">
        <v>76.599999999999994</v>
      </c>
      <c r="E18" s="3">
        <v>825</v>
      </c>
      <c r="F18" s="5" t="s">
        <v>9</v>
      </c>
      <c r="G18" s="6">
        <f>C18/D18</f>
        <v>7180.1566579634473</v>
      </c>
      <c r="H18" s="8">
        <f t="shared" si="0"/>
        <v>359.00783289817235</v>
      </c>
      <c r="I18" s="6">
        <f t="shared" si="1"/>
        <v>6821.1488250652747</v>
      </c>
      <c r="J18" s="8">
        <f t="shared" si="2"/>
        <v>666.66666666666663</v>
      </c>
      <c r="K18" s="8">
        <f t="shared" si="3"/>
        <v>33.333333333333329</v>
      </c>
      <c r="L18" s="8">
        <f t="shared" si="4"/>
        <v>633.33333333333326</v>
      </c>
      <c r="N18" s="9"/>
    </row>
    <row r="19" spans="1:14" x14ac:dyDescent="0.25">
      <c r="A19" s="1" t="s">
        <v>10</v>
      </c>
      <c r="B19" s="5" t="s">
        <v>7</v>
      </c>
      <c r="C19" s="2">
        <v>530000</v>
      </c>
      <c r="D19" s="3">
        <v>76</v>
      </c>
      <c r="E19" s="3">
        <v>820</v>
      </c>
      <c r="F19" s="5" t="s">
        <v>9</v>
      </c>
      <c r="G19" s="6">
        <f>C19/D19</f>
        <v>6973.6842105263158</v>
      </c>
      <c r="H19" s="8">
        <f t="shared" si="0"/>
        <v>348.68421052631584</v>
      </c>
      <c r="I19" s="6">
        <f t="shared" si="1"/>
        <v>6625</v>
      </c>
      <c r="J19" s="8">
        <f t="shared" si="2"/>
        <v>646.34146341463418</v>
      </c>
      <c r="K19" s="8">
        <f t="shared" si="3"/>
        <v>32.31707317073171</v>
      </c>
      <c r="L19" s="8">
        <f t="shared" si="4"/>
        <v>614.02439024390242</v>
      </c>
      <c r="N19" s="9"/>
    </row>
    <row r="20" spans="1:14" x14ac:dyDescent="0.25">
      <c r="A20" s="1" t="s">
        <v>10</v>
      </c>
      <c r="B20" s="5" t="s">
        <v>7</v>
      </c>
      <c r="C20" s="2">
        <v>525000</v>
      </c>
      <c r="D20" s="5">
        <v>74</v>
      </c>
      <c r="E20" s="3">
        <v>796.5</v>
      </c>
      <c r="F20" s="5" t="s">
        <v>9</v>
      </c>
      <c r="G20" s="6">
        <f>C20/D20</f>
        <v>7094.594594594595</v>
      </c>
      <c r="H20" s="8">
        <f t="shared" si="0"/>
        <v>354.72972972972974</v>
      </c>
      <c r="I20" s="6">
        <f t="shared" si="1"/>
        <v>6739.864864864865</v>
      </c>
      <c r="J20" s="8">
        <f t="shared" si="2"/>
        <v>659.13370998116761</v>
      </c>
      <c r="K20" s="8">
        <f t="shared" si="3"/>
        <v>32.956685499058381</v>
      </c>
      <c r="L20" s="8">
        <f t="shared" si="4"/>
        <v>626.17702448210923</v>
      </c>
      <c r="M20" s="8">
        <f>AVERAGE(L18:L20)</f>
        <v>624.51158268644838</v>
      </c>
      <c r="N20" s="11">
        <v>678</v>
      </c>
    </row>
    <row r="21" spans="1:14" x14ac:dyDescent="0.25">
      <c r="A21" s="12" t="s">
        <v>25</v>
      </c>
      <c r="E21" s="3"/>
      <c r="J21" s="8">
        <f>AVERAGE(J2:J20)</f>
        <v>722.43076996533489</v>
      </c>
      <c r="L21" s="8">
        <f>AVERAGE(L2:L20)</f>
        <v>686.30923146706823</v>
      </c>
      <c r="N21" s="11">
        <v>698</v>
      </c>
    </row>
  </sheetData>
  <pageMargins left="0.7" right="0.7" top="0.75" bottom="0.75" header="0.3" footer="0.3"/>
  <pageSetup paperSize="9" orientation="portrait" r:id="rId1"/>
  <headerFooter>
    <oddHeader>&amp;L&amp;"Calibri"&amp;10&amp;K000000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6E5DE-801C-4726-940B-4F020BE95B76}">
  <dimension ref="A1:E12"/>
  <sheetViews>
    <sheetView tabSelected="1" workbookViewId="0">
      <selection activeCell="F7" sqref="F7"/>
    </sheetView>
  </sheetViews>
  <sheetFormatPr defaultRowHeight="15" x14ac:dyDescent="0.25"/>
  <cols>
    <col min="3" max="3" width="14.28515625" customWidth="1"/>
    <col min="5" max="5" width="22.140625" style="13" customWidth="1"/>
  </cols>
  <sheetData>
    <row r="1" spans="1:5" ht="45" x14ac:dyDescent="0.25">
      <c r="A1" s="5" t="s">
        <v>31</v>
      </c>
      <c r="B1" s="5" t="s">
        <v>32</v>
      </c>
      <c r="C1" s="7" t="s">
        <v>33</v>
      </c>
      <c r="D1" s="5" t="s">
        <v>34</v>
      </c>
      <c r="E1" s="7" t="s">
        <v>35</v>
      </c>
    </row>
    <row r="2" spans="1:5" x14ac:dyDescent="0.25">
      <c r="A2" s="5">
        <v>1</v>
      </c>
      <c r="B2" s="5" t="s">
        <v>28</v>
      </c>
      <c r="C2" s="15">
        <v>615000</v>
      </c>
      <c r="D2" s="5">
        <v>87</v>
      </c>
      <c r="E2" s="15">
        <f>C2/2</f>
        <v>307500</v>
      </c>
    </row>
    <row r="3" spans="1:5" x14ac:dyDescent="0.25">
      <c r="A3" s="5">
        <v>2</v>
      </c>
      <c r="B3" s="5" t="s">
        <v>29</v>
      </c>
      <c r="C3" s="15">
        <v>397500</v>
      </c>
      <c r="D3" s="5">
        <v>56</v>
      </c>
      <c r="E3" s="15">
        <f>C3/2</f>
        <v>198750</v>
      </c>
    </row>
    <row r="4" spans="1:5" x14ac:dyDescent="0.25">
      <c r="A4" s="5">
        <v>3</v>
      </c>
      <c r="B4" s="5" t="s">
        <v>30</v>
      </c>
      <c r="C4" s="15">
        <v>515000</v>
      </c>
      <c r="D4" s="5">
        <v>68</v>
      </c>
      <c r="E4" s="15">
        <f t="shared" ref="E4" si="0">C4/2</f>
        <v>257500</v>
      </c>
    </row>
    <row r="5" spans="1:5" x14ac:dyDescent="0.25">
      <c r="A5" s="5"/>
      <c r="B5" s="5"/>
      <c r="C5" s="15"/>
      <c r="D5" s="5" t="s">
        <v>36</v>
      </c>
      <c r="E5" s="15">
        <f ca="1">SUM(E2:E5)</f>
        <v>763750</v>
      </c>
    </row>
    <row r="7" spans="1:5" ht="45" x14ac:dyDescent="0.25">
      <c r="A7" s="5" t="s">
        <v>31</v>
      </c>
      <c r="B7" s="5" t="s">
        <v>32</v>
      </c>
      <c r="C7" s="7" t="s">
        <v>33</v>
      </c>
      <c r="D7" s="5" t="s">
        <v>34</v>
      </c>
      <c r="E7" s="7" t="s">
        <v>35</v>
      </c>
    </row>
    <row r="8" spans="1:5" x14ac:dyDescent="0.25">
      <c r="A8" s="5">
        <v>1</v>
      </c>
      <c r="B8" s="5" t="s">
        <v>28</v>
      </c>
      <c r="C8" s="15">
        <v>615000</v>
      </c>
      <c r="D8" s="5">
        <v>87</v>
      </c>
      <c r="E8" s="15">
        <f>C8/2</f>
        <v>307500</v>
      </c>
    </row>
    <row r="9" spans="1:5" x14ac:dyDescent="0.25">
      <c r="A9" s="5">
        <v>2</v>
      </c>
      <c r="B9" s="5" t="s">
        <v>29</v>
      </c>
      <c r="C9" s="15">
        <v>397500</v>
      </c>
      <c r="D9" s="5">
        <v>56</v>
      </c>
      <c r="E9" s="15">
        <f>C9/2</f>
        <v>198750</v>
      </c>
    </row>
    <row r="10" spans="1:5" x14ac:dyDescent="0.25">
      <c r="A10" s="5">
        <v>3</v>
      </c>
      <c r="B10" s="5" t="s">
        <v>30</v>
      </c>
      <c r="C10" s="15">
        <v>515000</v>
      </c>
      <c r="D10" s="5">
        <v>68</v>
      </c>
      <c r="E10" s="15">
        <f t="shared" ref="E10:E11" si="1">C10/2</f>
        <v>257500</v>
      </c>
    </row>
    <row r="11" spans="1:5" x14ac:dyDescent="0.25">
      <c r="A11" s="5">
        <v>4</v>
      </c>
      <c r="B11" s="13" t="s">
        <v>29</v>
      </c>
      <c r="C11" s="14">
        <v>447500</v>
      </c>
      <c r="D11" s="5">
        <v>66</v>
      </c>
      <c r="E11" s="15">
        <f t="shared" si="1"/>
        <v>223750</v>
      </c>
    </row>
    <row r="12" spans="1:5" x14ac:dyDescent="0.25">
      <c r="D12" s="5" t="s">
        <v>36</v>
      </c>
      <c r="E12" s="15">
        <f>SUM(E8:E11)</f>
        <v>987500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63da656-5c75-4f6d-9461-4a3ce9a537cc}" enabled="1" method="Standard" siteId="{d9d3f5ac-f803-49be-949f-14a7074d74a7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Affordable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Debbie</dc:creator>
  <cp:lastModifiedBy>Turner, Debbie</cp:lastModifiedBy>
  <dcterms:created xsi:type="dcterms:W3CDTF">2023-05-25T16:50:47Z</dcterms:created>
  <dcterms:modified xsi:type="dcterms:W3CDTF">2023-07-06T16:25:08Z</dcterms:modified>
</cp:coreProperties>
</file>