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YY\"/>
    </mc:Choice>
  </mc:AlternateContent>
  <xr:revisionPtr revIDLastSave="0" documentId="13_ncr:1_{DF01D324-83C3-4B5D-8F13-4F6A8195A44E}" xr6:coauthVersionLast="47" xr6:coauthVersionMax="47" xr10:uidLastSave="{00000000-0000-0000-0000-000000000000}"/>
  <bookViews>
    <workbookView xWindow="-15" yWindow="-525" windowWidth="28830" windowHeight="15675" xr2:uid="{00000000-000D-0000-FFFF-FFFF00000000}"/>
  </bookViews>
  <sheets>
    <sheet name="Calculatio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F2" i="2" s="1"/>
  <c r="E10" i="2"/>
  <c r="E9" i="2"/>
  <c r="E8" i="2"/>
  <c r="E7" i="2"/>
  <c r="E6" i="2"/>
  <c r="E2" i="2"/>
  <c r="E6" i="1"/>
  <c r="E10" i="1" s="1"/>
  <c r="E16" i="1" s="1"/>
  <c r="E9" i="1"/>
  <c r="D22" i="1"/>
  <c r="E22" i="1"/>
  <c r="G22" i="1"/>
  <c r="H22" i="1"/>
  <c r="I22" i="1"/>
  <c r="J22" i="1"/>
  <c r="D23" i="1"/>
  <c r="E23" i="1"/>
  <c r="G23" i="1"/>
  <c r="H23" i="1"/>
  <c r="I23" i="1"/>
  <c r="J23" i="1"/>
  <c r="D24" i="1"/>
  <c r="E24" i="1"/>
  <c r="G24" i="1"/>
  <c r="H24" i="1"/>
  <c r="I24" i="1"/>
  <c r="J24" i="1"/>
  <c r="D25" i="1"/>
  <c r="E25" i="1"/>
  <c r="G25" i="1"/>
  <c r="H25" i="1"/>
  <c r="I25" i="1"/>
  <c r="J25" i="1"/>
  <c r="D26" i="1"/>
  <c r="E26" i="1"/>
  <c r="G26" i="1"/>
  <c r="I26" i="1" s="1"/>
  <c r="H26" i="1"/>
  <c r="D27" i="1"/>
  <c r="E27" i="1" s="1"/>
  <c r="G27" i="1"/>
  <c r="I27" i="1" s="1"/>
  <c r="H27" i="1"/>
  <c r="D28" i="1"/>
  <c r="E28" i="1"/>
  <c r="G28" i="1"/>
  <c r="H28" i="1"/>
  <c r="I28" i="1"/>
  <c r="J28" i="1"/>
  <c r="B29" i="1"/>
  <c r="D33" i="1"/>
  <c r="D34" i="1"/>
  <c r="E34" i="1"/>
  <c r="J34" i="1"/>
  <c r="F34" i="1" s="1"/>
  <c r="G34" i="1" s="1"/>
  <c r="H34" i="1"/>
  <c r="D35" i="1"/>
  <c r="E35" i="1"/>
  <c r="J35" i="1"/>
  <c r="F35" i="1" s="1"/>
  <c r="G35" i="1" s="1"/>
  <c r="H35" i="1"/>
  <c r="D36" i="1"/>
  <c r="E36" i="1"/>
  <c r="J36" i="1"/>
  <c r="F36" i="1" s="1"/>
  <c r="H36" i="1"/>
  <c r="D37" i="1"/>
  <c r="E37" i="1"/>
  <c r="J37" i="1"/>
  <c r="F37" i="1" s="1"/>
  <c r="G37" i="1" s="1"/>
  <c r="H37" i="1"/>
  <c r="D38" i="1"/>
  <c r="E38" i="1" s="1"/>
  <c r="J38" i="1"/>
  <c r="F38" i="1" s="1"/>
  <c r="H38" i="1"/>
  <c r="D39" i="1"/>
  <c r="E39" i="1" s="1"/>
  <c r="J39" i="1"/>
  <c r="F39" i="1"/>
  <c r="G39" i="1" s="1"/>
  <c r="H39" i="1"/>
  <c r="D40" i="1"/>
  <c r="E40" i="1"/>
  <c r="J40" i="1"/>
  <c r="F40" i="1"/>
  <c r="G40" i="1"/>
  <c r="H40" i="1"/>
  <c r="B41" i="1"/>
  <c r="I35" i="1" l="1"/>
  <c r="K35" i="1" s="1"/>
  <c r="I37" i="1"/>
  <c r="K37" i="1" s="1"/>
  <c r="I34" i="1"/>
  <c r="K34" i="1" s="1"/>
  <c r="I40" i="1"/>
  <c r="K40" i="1" s="1"/>
  <c r="G36" i="1"/>
  <c r="I36" i="1" s="1"/>
  <c r="K36" i="1" s="1"/>
  <c r="E8" i="1"/>
  <c r="E14" i="1" s="1"/>
  <c r="J27" i="1"/>
  <c r="B43" i="1"/>
  <c r="I39" i="1"/>
  <c r="K39" i="1" s="1"/>
  <c r="J26" i="1"/>
  <c r="G38" i="1"/>
  <c r="I38" i="1" s="1"/>
  <c r="K38" i="1" s="1"/>
  <c r="J29" i="1" l="1"/>
  <c r="K41" i="1"/>
  <c r="K43" i="1" l="1"/>
</calcChain>
</file>

<file path=xl/sharedStrings.xml><?xml version="1.0" encoding="utf-8"?>
<sst xmlns="http://schemas.openxmlformats.org/spreadsheetml/2006/main" count="99" uniqueCount="65">
  <si>
    <t>Number of Units on proposed development</t>
  </si>
  <si>
    <t>No.</t>
  </si>
  <si>
    <t>Level of Affordable Housing required</t>
  </si>
  <si>
    <t>Number of Affordable Units required</t>
  </si>
  <si>
    <t>Percentage Intermediate required</t>
  </si>
  <si>
    <t>Number of Intermediate units required</t>
  </si>
  <si>
    <t>Less on Site provision</t>
  </si>
  <si>
    <t>Intermediate Units provided on site</t>
  </si>
  <si>
    <t>Net number of Intermediate units off-site</t>
  </si>
  <si>
    <t>Off-Site Commuted Sum calculation</t>
  </si>
  <si>
    <t>Unit type</t>
  </si>
  <si>
    <t>OMV</t>
  </si>
  <si>
    <t>Profit</t>
  </si>
  <si>
    <t>Net Total Cost</t>
  </si>
  <si>
    <t>1 Bed Flat</t>
  </si>
  <si>
    <t>2 Bed Flat</t>
  </si>
  <si>
    <t>3 Bed Flat</t>
  </si>
  <si>
    <t>2 Bed Hse</t>
  </si>
  <si>
    <t>3 Bed Hse</t>
  </si>
  <si>
    <t>4 Bed Hse</t>
  </si>
  <si>
    <t>5 Bed Hse</t>
  </si>
  <si>
    <t>Total</t>
  </si>
  <si>
    <t>Intermediate - Shared Ownership</t>
  </si>
  <si>
    <t>Yield</t>
  </si>
  <si>
    <t>per week</t>
  </si>
  <si>
    <t>Rent</t>
  </si>
  <si>
    <t>Capitalised</t>
  </si>
  <si>
    <t>Commuted</t>
  </si>
  <si>
    <t>Sum</t>
  </si>
  <si>
    <t>Date</t>
  </si>
  <si>
    <t>Site Name:</t>
  </si>
  <si>
    <t>Mgt Charge</t>
  </si>
  <si>
    <t>Off Site</t>
  </si>
  <si>
    <t>Provision</t>
  </si>
  <si>
    <t>£</t>
  </si>
  <si>
    <t>Equity Rent</t>
  </si>
  <si>
    <t>1st Tranche</t>
  </si>
  <si>
    <t>Total Units</t>
  </si>
  <si>
    <t>Total Commuted  Sum</t>
  </si>
  <si>
    <t>Notes</t>
  </si>
  <si>
    <t>Percentage Affordable Rented required</t>
  </si>
  <si>
    <t>Number of Affordable Rented Units required</t>
  </si>
  <si>
    <t>Affordable Rented Units provided on site</t>
  </si>
  <si>
    <t>Net number of units of Affordable Rented off-site</t>
  </si>
  <si>
    <t>Affordable Rented</t>
  </si>
  <si>
    <t>LONDON BOROUGH OF RICHMOND UPON THAMES</t>
  </si>
  <si>
    <t>AFFORDABLE HOUSING SPD - ANNEXE A - COMMUTED SUM CALCULATION</t>
  </si>
  <si>
    <t>REV A</t>
  </si>
  <si>
    <t xml:space="preserve">sqm </t>
  </si>
  <si>
    <t>gf</t>
  </si>
  <si>
    <t>ff</t>
  </si>
  <si>
    <t>loft</t>
  </si>
  <si>
    <t>Address</t>
  </si>
  <si>
    <t>Date sold</t>
  </si>
  <si>
    <t>price sold</t>
  </si>
  <si>
    <t>GIA</t>
  </si>
  <si>
    <t>price per m2</t>
  </si>
  <si>
    <t>Property Type</t>
  </si>
  <si>
    <t>4 bed</t>
  </si>
  <si>
    <t>11a, Wallorton Gardens, London, Greater London SW14 8DX</t>
  </si>
  <si>
    <t>20, Westwood Road, London, Greater London SW13 0LA</t>
  </si>
  <si>
    <t>71, Barnes High Street, London, Greater London SW13 9LD</t>
  </si>
  <si>
    <t>102, Westfields Avenue, London, Greater London SW13 0AZ</t>
  </si>
  <si>
    <t>17, Ellison Road, London, Greater London SW13 0AD</t>
  </si>
  <si>
    <t>Land Adjacent To 37 Latham Road Twickenham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</si>
</sst>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0" fontId="0" fillId="2" borderId="3" xfId="0" applyNumberFormat="1" applyFill="1" applyBorder="1" applyAlignment="1" applyProtection="1">
      <alignment horizontal="center"/>
      <protection locked="0"/>
    </xf>
    <xf numFmtId="3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0" fontId="0" fillId="2" borderId="5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6" xfId="0" applyFont="1" applyBorder="1" applyAlignment="1">
      <alignment horizontal="right"/>
    </xf>
    <xf numFmtId="0" fontId="0" fillId="0" borderId="7" xfId="0" applyBorder="1"/>
    <xf numFmtId="0" fontId="4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" xfId="0" applyBorder="1"/>
    <xf numFmtId="3" fontId="0" fillId="0" borderId="1" xfId="0" applyNumberFormat="1" applyBorder="1"/>
    <xf numFmtId="0" fontId="0" fillId="0" borderId="3" xfId="0" applyBorder="1"/>
    <xf numFmtId="0" fontId="4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0" borderId="0" xfId="0" applyFont="1"/>
    <xf numFmtId="0" fontId="4" fillId="0" borderId="10" xfId="0" applyFont="1" applyBorder="1"/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3" fontId="0" fillId="0" borderId="2" xfId="0" applyNumberFormat="1" applyBorder="1"/>
    <xf numFmtId="10" fontId="0" fillId="0" borderId="2" xfId="0" applyNumberFormat="1" applyBorder="1"/>
    <xf numFmtId="3" fontId="0" fillId="0" borderId="32" xfId="0" applyNumberFormat="1" applyBorder="1"/>
    <xf numFmtId="0" fontId="0" fillId="0" borderId="33" xfId="0" applyBorder="1"/>
    <xf numFmtId="10" fontId="0" fillId="0" borderId="1" xfId="0" applyNumberFormat="1" applyBorder="1"/>
    <xf numFmtId="3" fontId="0" fillId="0" borderId="34" xfId="0" applyNumberFormat="1" applyBorder="1"/>
    <xf numFmtId="0" fontId="0" fillId="0" borderId="35" xfId="0" applyBorder="1"/>
    <xf numFmtId="3" fontId="0" fillId="0" borderId="4" xfId="0" applyNumberFormat="1" applyBorder="1"/>
    <xf numFmtId="10" fontId="0" fillId="0" borderId="4" xfId="0" applyNumberFormat="1" applyBorder="1"/>
    <xf numFmtId="3" fontId="0" fillId="0" borderId="36" xfId="0" applyNumberFormat="1" applyBorder="1"/>
    <xf numFmtId="0" fontId="0" fillId="0" borderId="24" xfId="0" applyBorder="1"/>
    <xf numFmtId="10" fontId="0" fillId="0" borderId="25" xfId="0" applyNumberFormat="1" applyBorder="1"/>
    <xf numFmtId="0" fontId="4" fillId="0" borderId="26" xfId="0" applyFont="1" applyBorder="1"/>
    <xf numFmtId="3" fontId="0" fillId="0" borderId="27" xfId="0" applyNumberFormat="1" applyBorder="1"/>
    <xf numFmtId="10" fontId="0" fillId="0" borderId="0" xfId="0" applyNumberFormat="1"/>
    <xf numFmtId="0" fontId="4" fillId="0" borderId="37" xfId="0" applyFont="1" applyBorder="1"/>
    <xf numFmtId="10" fontId="0" fillId="0" borderId="7" xfId="0" applyNumberFormat="1" applyBorder="1"/>
    <xf numFmtId="10" fontId="0" fillId="0" borderId="3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37" xfId="0" applyFont="1" applyFill="1" applyBorder="1"/>
    <xf numFmtId="0" fontId="0" fillId="2" borderId="7" xfId="0" applyFill="1" applyBorder="1"/>
    <xf numFmtId="0" fontId="0" fillId="2" borderId="9" xfId="0" applyFill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38" xfId="0" applyNumberFormat="1" applyBorder="1"/>
    <xf numFmtId="2" fontId="0" fillId="2" borderId="1" xfId="0" applyNumberFormat="1" applyFill="1" applyBorder="1" applyProtection="1">
      <protection locked="0"/>
    </xf>
    <xf numFmtId="0" fontId="4" fillId="0" borderId="17" xfId="0" applyFont="1" applyBorder="1"/>
    <xf numFmtId="0" fontId="4" fillId="3" borderId="39" xfId="0" applyFont="1" applyFill="1" applyBorder="1" applyAlignment="1">
      <alignment wrapText="1"/>
    </xf>
    <xf numFmtId="2" fontId="4" fillId="3" borderId="39" xfId="0" applyNumberFormat="1" applyFont="1" applyFill="1" applyBorder="1"/>
    <xf numFmtId="0" fontId="0" fillId="3" borderId="7" xfId="0" applyFill="1" applyBorder="1"/>
    <xf numFmtId="0" fontId="0" fillId="3" borderId="9" xfId="0" applyFill="1" applyBorder="1"/>
    <xf numFmtId="0" fontId="4" fillId="3" borderId="37" xfId="0" applyFont="1" applyFill="1" applyBorder="1" applyAlignment="1">
      <alignment horizontal="center" wrapText="1"/>
    </xf>
    <xf numFmtId="3" fontId="4" fillId="3" borderId="9" xfId="0" applyNumberFormat="1" applyFont="1" applyFill="1" applyBorder="1"/>
    <xf numFmtId="0" fontId="7" fillId="0" borderId="0" xfId="0" applyFont="1"/>
    <xf numFmtId="0" fontId="0" fillId="2" borderId="4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6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7" xfId="0" applyFill="1" applyBorder="1" applyProtection="1">
      <protection locked="0"/>
    </xf>
    <xf numFmtId="9" fontId="0" fillId="0" borderId="1" xfId="0" applyNumberFormat="1" applyBorder="1"/>
    <xf numFmtId="10" fontId="0" fillId="0" borderId="5" xfId="0" applyNumberFormat="1" applyBorder="1" applyAlignment="1">
      <alignment horizontal="center"/>
    </xf>
    <xf numFmtId="14" fontId="5" fillId="2" borderId="9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8" fontId="0" fillId="0" borderId="0" xfId="0" applyNumberFormat="1"/>
    <xf numFmtId="0" fontId="5" fillId="2" borderId="41" xfId="0" applyFont="1" applyFill="1" applyBorder="1" applyProtection="1">
      <protection locked="0"/>
    </xf>
    <xf numFmtId="0" fontId="0" fillId="0" borderId="7" xfId="0" applyBorder="1" applyProtection="1">
      <protection locked="0"/>
    </xf>
  </cellXfs>
  <cellStyles count="2">
    <cellStyle name="Normal" xfId="0" builtinId="0"/>
    <cellStyle name="Normal 2" xfId="1" xr:uid="{2004DD28-9044-4D74-9405-C661FC2F2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8"/>
  <sheetViews>
    <sheetView tabSelected="1" view="pageBreakPreview" zoomScaleNormal="100" zoomScaleSheetLayoutView="100" workbookViewId="0">
      <selection activeCell="B39" sqref="B39"/>
    </sheetView>
  </sheetViews>
  <sheetFormatPr defaultRowHeight="12.75" x14ac:dyDescent="0.2"/>
  <cols>
    <col min="1" max="1" width="10.42578125" style="1" bestFit="1" customWidth="1"/>
    <col min="2" max="2" width="12.5703125" style="1" bestFit="1" customWidth="1"/>
    <col min="3" max="3" width="9.140625" style="1"/>
    <col min="4" max="4" width="13.7109375" style="1" customWidth="1"/>
    <col min="5" max="5" width="14.42578125" style="1" bestFit="1" customWidth="1"/>
    <col min="6" max="6" width="16.140625" style="1" bestFit="1" customWidth="1"/>
    <col min="7" max="7" width="14.7109375" style="1" bestFit="1" customWidth="1"/>
    <col min="8" max="8" width="11.7109375" style="1" customWidth="1"/>
    <col min="9" max="9" width="11.28515625" style="1" bestFit="1" customWidth="1"/>
    <col min="10" max="10" width="10.7109375" style="1" customWidth="1"/>
    <col min="11" max="11" width="11.85546875" style="1" bestFit="1" customWidth="1"/>
    <col min="12" max="12" width="10.85546875" style="1" bestFit="1" customWidth="1"/>
    <col min="13" max="13" width="10" style="1" bestFit="1" customWidth="1"/>
    <col min="14" max="16384" width="9.140625" style="1"/>
  </cols>
  <sheetData>
    <row r="1" spans="1:11" customFormat="1" ht="20.25" x14ac:dyDescent="0.3">
      <c r="A1" s="81" t="s">
        <v>45</v>
      </c>
    </row>
    <row r="2" spans="1:11" customFormat="1" ht="18.75" thickBot="1" x14ac:dyDescent="0.3">
      <c r="A2" s="11" t="s">
        <v>46</v>
      </c>
      <c r="K2" s="38" t="s">
        <v>47</v>
      </c>
    </row>
    <row r="3" spans="1:11" customFormat="1" ht="13.5" thickBot="1" x14ac:dyDescent="0.25">
      <c r="A3" s="12" t="s">
        <v>30</v>
      </c>
      <c r="B3" s="110" t="s">
        <v>64</v>
      </c>
      <c r="C3" s="111"/>
      <c r="D3" s="111"/>
      <c r="E3" s="14" t="s">
        <v>29</v>
      </c>
      <c r="F3" s="95">
        <v>45415</v>
      </c>
      <c r="G3" s="67" t="s">
        <v>39</v>
      </c>
      <c r="H3" s="68"/>
      <c r="I3" s="68"/>
      <c r="J3" s="68"/>
      <c r="K3" s="69"/>
    </row>
    <row r="4" spans="1:11" customFormat="1" x14ac:dyDescent="0.2">
      <c r="A4" s="16" t="s">
        <v>0</v>
      </c>
      <c r="B4" s="17"/>
      <c r="C4" s="17"/>
      <c r="D4" s="18"/>
      <c r="E4" s="82">
        <v>1</v>
      </c>
      <c r="F4" s="19" t="s">
        <v>1</v>
      </c>
      <c r="G4" s="83"/>
      <c r="H4" s="84"/>
      <c r="I4" s="84"/>
      <c r="J4" s="84"/>
      <c r="K4" s="85"/>
    </row>
    <row r="5" spans="1:11" customFormat="1" x14ac:dyDescent="0.2">
      <c r="A5" s="20" t="s">
        <v>2</v>
      </c>
      <c r="B5" s="21"/>
      <c r="C5" s="21"/>
      <c r="D5" s="22"/>
      <c r="E5" s="2">
        <v>0.05</v>
      </c>
      <c r="F5" s="74"/>
      <c r="G5" s="86"/>
      <c r="H5" s="87"/>
      <c r="I5" s="87"/>
      <c r="J5" s="87"/>
      <c r="K5" s="88"/>
    </row>
    <row r="6" spans="1:11" customFormat="1" x14ac:dyDescent="0.2">
      <c r="A6" s="24" t="s">
        <v>3</v>
      </c>
      <c r="D6" s="26"/>
      <c r="E6" s="70">
        <f>E4*E5</f>
        <v>0.05</v>
      </c>
      <c r="F6" s="25" t="s">
        <v>1</v>
      </c>
      <c r="G6" s="89"/>
      <c r="H6" s="87"/>
      <c r="I6" s="87"/>
      <c r="J6" s="87"/>
      <c r="K6" s="88"/>
    </row>
    <row r="7" spans="1:11" customFormat="1" x14ac:dyDescent="0.2">
      <c r="A7" s="20" t="s">
        <v>40</v>
      </c>
      <c r="B7" s="21"/>
      <c r="C7" s="21"/>
      <c r="D7" s="22"/>
      <c r="E7" s="2">
        <v>0.8</v>
      </c>
      <c r="F7" s="23"/>
      <c r="G7" s="89"/>
      <c r="H7" s="87"/>
      <c r="I7" s="87"/>
      <c r="J7" s="87"/>
      <c r="K7" s="88"/>
    </row>
    <row r="8" spans="1:11" customFormat="1" x14ac:dyDescent="0.2">
      <c r="A8" s="24" t="s">
        <v>41</v>
      </c>
      <c r="D8" s="26"/>
      <c r="E8" s="70">
        <f>E6*E7</f>
        <v>4.0000000000000008E-2</v>
      </c>
      <c r="F8" s="25" t="s">
        <v>1</v>
      </c>
      <c r="G8" s="89"/>
      <c r="H8" s="87"/>
      <c r="I8" s="87"/>
      <c r="J8" s="87"/>
      <c r="K8" s="88"/>
    </row>
    <row r="9" spans="1:11" customFormat="1" x14ac:dyDescent="0.2">
      <c r="A9" s="20" t="s">
        <v>4</v>
      </c>
      <c r="B9" s="21"/>
      <c r="C9" s="21"/>
      <c r="D9" s="22"/>
      <c r="E9" s="93">
        <f>1-E7</f>
        <v>0.19999999999999996</v>
      </c>
      <c r="F9" s="23"/>
      <c r="G9" s="89"/>
      <c r="H9" s="87"/>
      <c r="I9" s="87"/>
      <c r="J9" s="87"/>
      <c r="K9" s="88"/>
    </row>
    <row r="10" spans="1:11" customFormat="1" x14ac:dyDescent="0.2">
      <c r="A10" s="20" t="s">
        <v>5</v>
      </c>
      <c r="B10" s="21"/>
      <c r="C10" s="21"/>
      <c r="D10" s="22"/>
      <c r="E10" s="71">
        <f>E9*E6</f>
        <v>9.9999999999999985E-3</v>
      </c>
      <c r="F10" s="23" t="s">
        <v>1</v>
      </c>
      <c r="G10" s="89"/>
      <c r="H10" s="87"/>
      <c r="I10" s="87"/>
      <c r="J10" s="87"/>
      <c r="K10" s="88"/>
    </row>
    <row r="11" spans="1:11" customFormat="1" x14ac:dyDescent="0.2">
      <c r="A11" s="24"/>
      <c r="D11" s="26"/>
      <c r="E11" s="28"/>
      <c r="F11" s="25"/>
      <c r="G11" s="89"/>
      <c r="H11" s="87"/>
      <c r="I11" s="87"/>
      <c r="J11" s="87"/>
      <c r="K11" s="88"/>
    </row>
    <row r="12" spans="1:11" customFormat="1" ht="13.5" thickBot="1" x14ac:dyDescent="0.25">
      <c r="A12" s="29" t="s">
        <v>6</v>
      </c>
      <c r="D12" s="26"/>
      <c r="E12" s="28"/>
      <c r="F12" s="25"/>
      <c r="G12" s="89"/>
      <c r="H12" s="87"/>
      <c r="I12" s="87"/>
      <c r="J12" s="87"/>
      <c r="K12" s="88"/>
    </row>
    <row r="13" spans="1:11" customFormat="1" x14ac:dyDescent="0.2">
      <c r="A13" s="30" t="s">
        <v>42</v>
      </c>
      <c r="B13" s="31"/>
      <c r="C13" s="31"/>
      <c r="D13" s="32"/>
      <c r="E13" s="3">
        <v>0</v>
      </c>
      <c r="F13" s="33" t="s">
        <v>1</v>
      </c>
      <c r="G13" s="83"/>
      <c r="H13" s="84"/>
      <c r="I13" s="84"/>
      <c r="J13" s="84"/>
      <c r="K13" s="85"/>
    </row>
    <row r="14" spans="1:11" customFormat="1" ht="13.5" thickBot="1" x14ac:dyDescent="0.25">
      <c r="A14" s="34" t="s">
        <v>43</v>
      </c>
      <c r="B14" s="35"/>
      <c r="C14" s="35"/>
      <c r="D14" s="36"/>
      <c r="E14" s="72">
        <f>E8-E13</f>
        <v>4.0000000000000008E-2</v>
      </c>
      <c r="F14" s="37" t="s">
        <v>1</v>
      </c>
      <c r="G14" s="90"/>
      <c r="H14" s="91"/>
      <c r="I14" s="91"/>
      <c r="J14" s="91"/>
      <c r="K14" s="92"/>
    </row>
    <row r="15" spans="1:11" customFormat="1" x14ac:dyDescent="0.2">
      <c r="A15" s="30" t="s">
        <v>7</v>
      </c>
      <c r="B15" s="31"/>
      <c r="C15" s="31"/>
      <c r="D15" s="32"/>
      <c r="E15" s="3">
        <v>0</v>
      </c>
      <c r="F15" s="33" t="s">
        <v>1</v>
      </c>
      <c r="G15" s="89"/>
      <c r="H15" s="87"/>
      <c r="I15" s="87"/>
      <c r="J15" s="87"/>
      <c r="K15" s="88"/>
    </row>
    <row r="16" spans="1:11" customFormat="1" ht="13.5" thickBot="1" x14ac:dyDescent="0.25">
      <c r="A16" s="34" t="s">
        <v>8</v>
      </c>
      <c r="B16" s="35"/>
      <c r="C16" s="35"/>
      <c r="D16" s="36"/>
      <c r="E16" s="72">
        <f>E10-E15</f>
        <v>9.9999999999999985E-3</v>
      </c>
      <c r="F16" s="37" t="s">
        <v>1</v>
      </c>
      <c r="G16" s="90"/>
      <c r="H16" s="91"/>
      <c r="I16" s="91"/>
      <c r="J16" s="91"/>
      <c r="K16" s="92"/>
    </row>
    <row r="17" spans="1:11" customFormat="1" x14ac:dyDescent="0.2"/>
    <row r="18" spans="1:11" customFormat="1" ht="13.5" thickBot="1" x14ac:dyDescent="0.25">
      <c r="A18" s="38" t="s">
        <v>9</v>
      </c>
    </row>
    <row r="19" spans="1:11" customFormat="1" ht="13.5" thickBot="1" x14ac:dyDescent="0.25">
      <c r="A19" s="39" t="s">
        <v>44</v>
      </c>
      <c r="B19" s="17"/>
      <c r="C19" s="17"/>
      <c r="D19" s="17"/>
      <c r="E19" s="17"/>
      <c r="F19" s="17"/>
      <c r="G19" s="17"/>
      <c r="H19" s="17"/>
      <c r="I19" s="17"/>
      <c r="J19" s="19"/>
    </row>
    <row r="20" spans="1:11" customFormat="1" x14ac:dyDescent="0.2">
      <c r="A20" s="40" t="s">
        <v>10</v>
      </c>
      <c r="B20" s="41" t="s">
        <v>32</v>
      </c>
      <c r="C20" s="41" t="s">
        <v>11</v>
      </c>
      <c r="D20" s="41" t="s">
        <v>12</v>
      </c>
      <c r="E20" s="41" t="s">
        <v>13</v>
      </c>
      <c r="F20" s="41" t="s">
        <v>25</v>
      </c>
      <c r="G20" s="41" t="s">
        <v>31</v>
      </c>
      <c r="H20" s="41" t="s">
        <v>23</v>
      </c>
      <c r="I20" s="41" t="s">
        <v>26</v>
      </c>
      <c r="J20" s="42" t="s">
        <v>27</v>
      </c>
    </row>
    <row r="21" spans="1:11" customFormat="1" ht="13.5" thickBot="1" x14ac:dyDescent="0.25">
      <c r="A21" s="43"/>
      <c r="B21" s="44" t="s">
        <v>33</v>
      </c>
      <c r="C21" s="44" t="s">
        <v>34</v>
      </c>
      <c r="D21" s="4">
        <v>0.2</v>
      </c>
      <c r="E21" s="44"/>
      <c r="F21" s="44" t="s">
        <v>24</v>
      </c>
      <c r="G21" s="4">
        <v>0.25</v>
      </c>
      <c r="H21" s="4">
        <v>0.06</v>
      </c>
      <c r="I21" s="44" t="s">
        <v>25</v>
      </c>
      <c r="J21" s="45" t="s">
        <v>28</v>
      </c>
    </row>
    <row r="22" spans="1:11" customFormat="1" x14ac:dyDescent="0.2">
      <c r="A22" s="46" t="s">
        <v>14</v>
      </c>
      <c r="B22" s="73"/>
      <c r="C22" s="5"/>
      <c r="D22" s="47">
        <f>C22*$D$21</f>
        <v>0</v>
      </c>
      <c r="E22" s="47">
        <f>C22-D22</f>
        <v>0</v>
      </c>
      <c r="F22" s="3"/>
      <c r="G22" s="47">
        <f>(F22*52)*$G$21</f>
        <v>0</v>
      </c>
      <c r="H22" s="48">
        <f>$H$21</f>
        <v>0.06</v>
      </c>
      <c r="I22" s="47">
        <f>((F22*52)-G22)/H22</f>
        <v>0</v>
      </c>
      <c r="J22" s="49">
        <f>(E22-I22)*B22</f>
        <v>0</v>
      </c>
    </row>
    <row r="23" spans="1:11" customFormat="1" x14ac:dyDescent="0.2">
      <c r="A23" s="50" t="s">
        <v>15</v>
      </c>
      <c r="B23" s="73"/>
      <c r="C23" s="7"/>
      <c r="D23" s="27">
        <f t="shared" ref="D23:D28" si="0">C23*$D$21</f>
        <v>0</v>
      </c>
      <c r="E23" s="27">
        <f t="shared" ref="E23:E28" si="1">C23-D23</f>
        <v>0</v>
      </c>
      <c r="F23" s="6"/>
      <c r="G23" s="27">
        <f t="shared" ref="G23:G28" si="2">(F23*52)*$G$21</f>
        <v>0</v>
      </c>
      <c r="H23" s="51">
        <f t="shared" ref="H23:H28" si="3">$H$21</f>
        <v>0.06</v>
      </c>
      <c r="I23" s="27">
        <f t="shared" ref="I23:I28" si="4">((F23*52)-G23)/H23</f>
        <v>0</v>
      </c>
      <c r="J23" s="52">
        <f t="shared" ref="J23:J28" si="5">(E23-I23)*B23</f>
        <v>0</v>
      </c>
    </row>
    <row r="24" spans="1:11" customFormat="1" x14ac:dyDescent="0.2">
      <c r="A24" s="50" t="s">
        <v>16</v>
      </c>
      <c r="B24" s="73"/>
      <c r="C24" s="7"/>
      <c r="D24" s="27">
        <f t="shared" si="0"/>
        <v>0</v>
      </c>
      <c r="E24" s="27">
        <f t="shared" si="1"/>
        <v>0</v>
      </c>
      <c r="F24" s="6"/>
      <c r="G24" s="27">
        <f t="shared" si="2"/>
        <v>0</v>
      </c>
      <c r="H24" s="51">
        <f t="shared" si="3"/>
        <v>0.06</v>
      </c>
      <c r="I24" s="27">
        <f t="shared" si="4"/>
        <v>0</v>
      </c>
      <c r="J24" s="52">
        <f t="shared" si="5"/>
        <v>0</v>
      </c>
    </row>
    <row r="25" spans="1:11" customFormat="1" x14ac:dyDescent="0.2">
      <c r="A25" s="50" t="s">
        <v>17</v>
      </c>
      <c r="B25" s="73"/>
      <c r="C25" s="7"/>
      <c r="D25" s="27">
        <f t="shared" si="0"/>
        <v>0</v>
      </c>
      <c r="E25" s="27">
        <f t="shared" si="1"/>
        <v>0</v>
      </c>
      <c r="F25" s="6"/>
      <c r="G25" s="27">
        <f t="shared" si="2"/>
        <v>0</v>
      </c>
      <c r="H25" s="51">
        <f t="shared" si="3"/>
        <v>0.06</v>
      </c>
      <c r="I25" s="27">
        <f t="shared" si="4"/>
        <v>0</v>
      </c>
      <c r="J25" s="52">
        <f t="shared" si="5"/>
        <v>0</v>
      </c>
    </row>
    <row r="26" spans="1:11" customFormat="1" x14ac:dyDescent="0.2">
      <c r="A26" s="50" t="s">
        <v>18</v>
      </c>
      <c r="B26" s="73"/>
      <c r="C26" s="7"/>
      <c r="D26" s="27">
        <f t="shared" si="0"/>
        <v>0</v>
      </c>
      <c r="E26" s="27">
        <f t="shared" si="1"/>
        <v>0</v>
      </c>
      <c r="F26" s="6"/>
      <c r="G26" s="27">
        <f t="shared" si="2"/>
        <v>0</v>
      </c>
      <c r="H26" s="51">
        <f t="shared" si="3"/>
        <v>0.06</v>
      </c>
      <c r="I26" s="27">
        <f t="shared" si="4"/>
        <v>0</v>
      </c>
      <c r="J26" s="52">
        <f t="shared" si="5"/>
        <v>0</v>
      </c>
    </row>
    <row r="27" spans="1:11" customFormat="1" x14ac:dyDescent="0.2">
      <c r="A27" s="50" t="s">
        <v>19</v>
      </c>
      <c r="B27" s="73"/>
      <c r="C27" s="7"/>
      <c r="D27" s="27">
        <f t="shared" si="0"/>
        <v>0</v>
      </c>
      <c r="E27" s="27">
        <f t="shared" si="1"/>
        <v>0</v>
      </c>
      <c r="F27" s="6"/>
      <c r="G27" s="27">
        <f t="shared" si="2"/>
        <v>0</v>
      </c>
      <c r="H27" s="51">
        <f t="shared" si="3"/>
        <v>0.06</v>
      </c>
      <c r="I27" s="27">
        <f t="shared" si="4"/>
        <v>0</v>
      </c>
      <c r="J27" s="52">
        <f t="shared" si="5"/>
        <v>0</v>
      </c>
    </row>
    <row r="28" spans="1:11" customFormat="1" ht="13.5" thickBot="1" x14ac:dyDescent="0.25">
      <c r="A28" s="53" t="s">
        <v>20</v>
      </c>
      <c r="B28" s="73"/>
      <c r="C28" s="9"/>
      <c r="D28" s="54">
        <f t="shared" si="0"/>
        <v>0</v>
      </c>
      <c r="E28" s="54">
        <f t="shared" si="1"/>
        <v>0</v>
      </c>
      <c r="F28" s="8"/>
      <c r="G28" s="54">
        <f t="shared" si="2"/>
        <v>0</v>
      </c>
      <c r="H28" s="55">
        <f t="shared" si="3"/>
        <v>0.06</v>
      </c>
      <c r="I28" s="54">
        <f t="shared" si="4"/>
        <v>0</v>
      </c>
      <c r="J28" s="56">
        <f t="shared" si="5"/>
        <v>0</v>
      </c>
    </row>
    <row r="29" spans="1:11" customFormat="1" ht="13.5" thickBot="1" x14ac:dyDescent="0.25">
      <c r="A29" s="57" t="s">
        <v>21</v>
      </c>
      <c r="B29" s="35">
        <f>SUM(B22:B28)</f>
        <v>0</v>
      </c>
      <c r="C29" s="35"/>
      <c r="D29" s="35"/>
      <c r="E29" s="35"/>
      <c r="F29" s="35"/>
      <c r="G29" s="35"/>
      <c r="H29" s="58"/>
      <c r="I29" s="59" t="s">
        <v>21</v>
      </c>
      <c r="J29" s="60">
        <f>SUM(J22:J28)</f>
        <v>0</v>
      </c>
    </row>
    <row r="30" spans="1:11" customFormat="1" ht="13.5" thickBot="1" x14ac:dyDescent="0.25">
      <c r="H30" s="61"/>
    </row>
    <row r="31" spans="1:11" customFormat="1" ht="13.5" thickBot="1" x14ac:dyDescent="0.25">
      <c r="A31" s="62" t="s">
        <v>22</v>
      </c>
      <c r="B31" s="13"/>
      <c r="C31" s="13"/>
      <c r="D31" s="13"/>
      <c r="E31" s="13"/>
      <c r="F31" s="13"/>
      <c r="G31" s="13"/>
      <c r="H31" s="63"/>
      <c r="I31" s="13"/>
      <c r="J31" s="13"/>
      <c r="K31" s="15"/>
    </row>
    <row r="32" spans="1:11" customFormat="1" x14ac:dyDescent="0.2">
      <c r="A32" s="43" t="s">
        <v>10</v>
      </c>
      <c r="B32" s="44" t="s">
        <v>32</v>
      </c>
      <c r="C32" s="44" t="s">
        <v>11</v>
      </c>
      <c r="D32" s="44" t="s">
        <v>12</v>
      </c>
      <c r="E32" s="44" t="s">
        <v>13</v>
      </c>
      <c r="F32" s="44" t="s">
        <v>35</v>
      </c>
      <c r="G32" s="44" t="s">
        <v>31</v>
      </c>
      <c r="H32" s="64" t="s">
        <v>23</v>
      </c>
      <c r="I32" s="44" t="s">
        <v>26</v>
      </c>
      <c r="J32" s="44" t="s">
        <v>36</v>
      </c>
      <c r="K32" s="65" t="s">
        <v>27</v>
      </c>
    </row>
    <row r="33" spans="1:11" customFormat="1" ht="13.5" thickBot="1" x14ac:dyDescent="0.25">
      <c r="A33" s="43"/>
      <c r="B33" s="44" t="s">
        <v>33</v>
      </c>
      <c r="C33" s="66" t="s">
        <v>34</v>
      </c>
      <c r="D33" s="94">
        <f>D21</f>
        <v>0.2</v>
      </c>
      <c r="E33" s="66"/>
      <c r="F33" s="10">
        <v>2.75E-2</v>
      </c>
      <c r="G33" s="10">
        <v>6.5000000000000002E-2</v>
      </c>
      <c r="H33" s="10">
        <v>0.06</v>
      </c>
      <c r="I33" s="66" t="s">
        <v>25</v>
      </c>
      <c r="J33" s="10">
        <v>0.4</v>
      </c>
      <c r="K33" s="65" t="s">
        <v>28</v>
      </c>
    </row>
    <row r="34" spans="1:11" customFormat="1" x14ac:dyDescent="0.2">
      <c r="A34" s="46" t="s">
        <v>14</v>
      </c>
      <c r="B34" s="73"/>
      <c r="C34" s="5"/>
      <c r="D34" s="47">
        <f>C34*$D$33</f>
        <v>0</v>
      </c>
      <c r="E34" s="47">
        <f t="shared" ref="E34:E40" si="6">C34-D34</f>
        <v>0</v>
      </c>
      <c r="F34" s="47">
        <f t="shared" ref="F34:F40" si="7">(C34-J34)*$F$33</f>
        <v>0</v>
      </c>
      <c r="G34" s="47">
        <f>F34*$G$33</f>
        <v>0</v>
      </c>
      <c r="H34" s="48">
        <f>$H$33</f>
        <v>0.06</v>
      </c>
      <c r="I34" s="47">
        <f>(F34-G34)/H34</f>
        <v>0</v>
      </c>
      <c r="J34" s="47">
        <f t="shared" ref="J34:J40" si="8">C34*$J$33</f>
        <v>0</v>
      </c>
      <c r="K34" s="49">
        <f>(E34-I34-J34)*B34</f>
        <v>0</v>
      </c>
    </row>
    <row r="35" spans="1:11" customFormat="1" x14ac:dyDescent="0.2">
      <c r="A35" s="50" t="s">
        <v>15</v>
      </c>
      <c r="B35" s="73"/>
      <c r="C35" s="7"/>
      <c r="D35" s="27">
        <f t="shared" ref="D35:D40" si="9">C35*$D$33</f>
        <v>0</v>
      </c>
      <c r="E35" s="27">
        <f t="shared" si="6"/>
        <v>0</v>
      </c>
      <c r="F35" s="27">
        <f t="shared" si="7"/>
        <v>0</v>
      </c>
      <c r="G35" s="27">
        <f t="shared" ref="G35:G40" si="10">F35*$G$33</f>
        <v>0</v>
      </c>
      <c r="H35" s="51">
        <f t="shared" ref="H35:H40" si="11">$H$33</f>
        <v>0.06</v>
      </c>
      <c r="I35" s="27">
        <f t="shared" ref="I35:I40" si="12">(F35-G35)/H35</f>
        <v>0</v>
      </c>
      <c r="J35" s="27">
        <f t="shared" si="8"/>
        <v>0</v>
      </c>
      <c r="K35" s="52">
        <f t="shared" ref="K35:K40" si="13">(E35-I35-J35)*B35</f>
        <v>0</v>
      </c>
    </row>
    <row r="36" spans="1:11" customFormat="1" x14ac:dyDescent="0.2">
      <c r="A36" s="50" t="s">
        <v>16</v>
      </c>
      <c r="B36" s="73"/>
      <c r="C36" s="7"/>
      <c r="D36" s="27">
        <f t="shared" si="9"/>
        <v>0</v>
      </c>
      <c r="E36" s="27">
        <f t="shared" si="6"/>
        <v>0</v>
      </c>
      <c r="F36" s="27">
        <f t="shared" si="7"/>
        <v>0</v>
      </c>
      <c r="G36" s="27">
        <f t="shared" si="10"/>
        <v>0</v>
      </c>
      <c r="H36" s="51">
        <f t="shared" si="11"/>
        <v>0.06</v>
      </c>
      <c r="I36" s="27">
        <f t="shared" si="12"/>
        <v>0</v>
      </c>
      <c r="J36" s="27">
        <f t="shared" si="8"/>
        <v>0</v>
      </c>
      <c r="K36" s="52">
        <f t="shared" si="13"/>
        <v>0</v>
      </c>
    </row>
    <row r="37" spans="1:11" customFormat="1" x14ac:dyDescent="0.2">
      <c r="A37" s="50" t="s">
        <v>17</v>
      </c>
      <c r="B37" s="73"/>
      <c r="C37" s="7"/>
      <c r="D37" s="27">
        <f t="shared" si="9"/>
        <v>0</v>
      </c>
      <c r="E37" s="27">
        <f t="shared" si="6"/>
        <v>0</v>
      </c>
      <c r="F37" s="27">
        <f t="shared" si="7"/>
        <v>0</v>
      </c>
      <c r="G37" s="27">
        <f t="shared" si="10"/>
        <v>0</v>
      </c>
      <c r="H37" s="51">
        <f t="shared" si="11"/>
        <v>0.06</v>
      </c>
      <c r="I37" s="27">
        <f t="shared" si="12"/>
        <v>0</v>
      </c>
      <c r="J37" s="27">
        <f t="shared" si="8"/>
        <v>0</v>
      </c>
      <c r="K37" s="52">
        <f t="shared" si="13"/>
        <v>0</v>
      </c>
    </row>
    <row r="38" spans="1:11" customFormat="1" x14ac:dyDescent="0.2">
      <c r="A38" s="50" t="s">
        <v>18</v>
      </c>
      <c r="B38" s="73"/>
      <c r="C38" s="7"/>
      <c r="D38" s="27">
        <f t="shared" si="9"/>
        <v>0</v>
      </c>
      <c r="E38" s="27">
        <f t="shared" si="6"/>
        <v>0</v>
      </c>
      <c r="F38" s="27">
        <f t="shared" si="7"/>
        <v>0</v>
      </c>
      <c r="G38" s="27">
        <f t="shared" si="10"/>
        <v>0</v>
      </c>
      <c r="H38" s="51">
        <f t="shared" si="11"/>
        <v>0.06</v>
      </c>
      <c r="I38" s="27">
        <f t="shared" si="12"/>
        <v>0</v>
      </c>
      <c r="J38" s="27">
        <f t="shared" si="8"/>
        <v>0</v>
      </c>
      <c r="K38" s="52">
        <f t="shared" si="13"/>
        <v>0</v>
      </c>
    </row>
    <row r="39" spans="1:11" customFormat="1" x14ac:dyDescent="0.2">
      <c r="A39" s="50" t="s">
        <v>19</v>
      </c>
      <c r="B39" s="73"/>
      <c r="C39" s="7"/>
      <c r="D39" s="27">
        <f t="shared" si="9"/>
        <v>0</v>
      </c>
      <c r="E39" s="27">
        <f t="shared" si="6"/>
        <v>0</v>
      </c>
      <c r="F39" s="27">
        <f t="shared" si="7"/>
        <v>0</v>
      </c>
      <c r="G39" s="27">
        <f t="shared" si="10"/>
        <v>0</v>
      </c>
      <c r="H39" s="51">
        <f t="shared" si="11"/>
        <v>0.06</v>
      </c>
      <c r="I39" s="27">
        <f t="shared" si="12"/>
        <v>0</v>
      </c>
      <c r="J39" s="27">
        <f t="shared" si="8"/>
        <v>0</v>
      </c>
      <c r="K39" s="52">
        <f t="shared" si="13"/>
        <v>0</v>
      </c>
    </row>
    <row r="40" spans="1:11" customFormat="1" ht="13.5" thickBot="1" x14ac:dyDescent="0.25">
      <c r="A40" s="53" t="s">
        <v>20</v>
      </c>
      <c r="B40" s="73"/>
      <c r="C40" s="9"/>
      <c r="D40" s="54">
        <f t="shared" si="9"/>
        <v>0</v>
      </c>
      <c r="E40" s="54">
        <f t="shared" si="6"/>
        <v>0</v>
      </c>
      <c r="F40" s="54">
        <f t="shared" si="7"/>
        <v>0</v>
      </c>
      <c r="G40" s="54">
        <f t="shared" si="10"/>
        <v>0</v>
      </c>
      <c r="H40" s="55">
        <f t="shared" si="11"/>
        <v>0.06</v>
      </c>
      <c r="I40" s="54">
        <f t="shared" si="12"/>
        <v>0</v>
      </c>
      <c r="J40" s="54">
        <f t="shared" si="8"/>
        <v>0</v>
      </c>
      <c r="K40" s="56">
        <f t="shared" si="13"/>
        <v>0</v>
      </c>
    </row>
    <row r="41" spans="1:11" customFormat="1" ht="13.5" thickBot="1" x14ac:dyDescent="0.25">
      <c r="A41" s="57" t="s">
        <v>21</v>
      </c>
      <c r="B41" s="35">
        <f>SUM(B34:B40)</f>
        <v>0</v>
      </c>
      <c r="C41" s="35"/>
      <c r="D41" s="35"/>
      <c r="E41" s="35"/>
      <c r="F41" s="35"/>
      <c r="G41" s="35"/>
      <c r="H41" s="58"/>
      <c r="I41" s="35"/>
      <c r="J41" s="35"/>
      <c r="K41" s="60">
        <f>SUM(K34:K40)</f>
        <v>0</v>
      </c>
    </row>
    <row r="42" spans="1:11" customFormat="1" ht="13.5" thickBot="1" x14ac:dyDescent="0.25">
      <c r="H42" s="61"/>
    </row>
    <row r="43" spans="1:11" customFormat="1" ht="39" thickBot="1" x14ac:dyDescent="0.25">
      <c r="A43" s="75" t="s">
        <v>37</v>
      </c>
      <c r="B43" s="76">
        <f>B41+B29</f>
        <v>0</v>
      </c>
      <c r="C43" s="77"/>
      <c r="D43" s="77"/>
      <c r="E43" s="77"/>
      <c r="F43" s="77"/>
      <c r="G43" s="77"/>
      <c r="H43" s="78"/>
      <c r="I43" s="79" t="s">
        <v>38</v>
      </c>
      <c r="J43" s="78"/>
      <c r="K43" s="80">
        <f>K41+J29</f>
        <v>0</v>
      </c>
    </row>
    <row r="44" spans="1:11" customFormat="1" x14ac:dyDescent="0.2"/>
    <row r="45" spans="1:11" customFormat="1" x14ac:dyDescent="0.2"/>
    <row r="46" spans="1:11" customFormat="1" x14ac:dyDescent="0.2"/>
    <row r="47" spans="1:11" customFormat="1" x14ac:dyDescent="0.2"/>
    <row r="48" spans="1:11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spans="1:12" customForma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x14ac:dyDescent="0.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x14ac:dyDescent="0.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2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2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2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x14ac:dyDescent="0.2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x14ac:dyDescent="0.2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x14ac:dyDescent="0.2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x14ac:dyDescent="0.2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x14ac:dyDescent="0.2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x14ac:dyDescent="0.2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x14ac:dyDescent="0.2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x14ac:dyDescent="0.2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x14ac:dyDescent="0.2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x14ac:dyDescent="0.2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x14ac:dyDescent="0.2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x14ac:dyDescent="0.2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x14ac:dyDescent="0.2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x14ac:dyDescent="0.2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x14ac:dyDescent="0.2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x14ac:dyDescent="0.2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x14ac:dyDescent="0.2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x14ac:dyDescent="0.2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x14ac:dyDescent="0.2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x14ac:dyDescent="0.2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x14ac:dyDescent="0.2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x14ac:dyDescent="0.2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x14ac:dyDescent="0.2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x14ac:dyDescent="0.2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x14ac:dyDescent="0.2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x14ac:dyDescent="0.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x14ac:dyDescent="0.2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x14ac:dyDescent="0.2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x14ac:dyDescent="0.2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x14ac:dyDescent="0.2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x14ac:dyDescent="0.2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x14ac:dyDescent="0.2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x14ac:dyDescent="0.2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x14ac:dyDescent="0.2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x14ac:dyDescent="0.2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x14ac:dyDescent="0.2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x14ac:dyDescent="0.2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x14ac:dyDescent="0.2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x14ac:dyDescent="0.2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x14ac:dyDescent="0.2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x14ac:dyDescent="0.2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x14ac:dyDescent="0.2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x14ac:dyDescent="0.2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x14ac:dyDescent="0.2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x14ac:dyDescent="0.2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x14ac:dyDescent="0.2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x14ac:dyDescent="0.2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x14ac:dyDescent="0.2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x14ac:dyDescent="0.2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x14ac:dyDescent="0.2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x14ac:dyDescent="0.2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x14ac:dyDescent="0.2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x14ac:dyDescent="0.2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x14ac:dyDescent="0.2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x14ac:dyDescent="0.2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x14ac:dyDescent="0.2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x14ac:dyDescent="0.2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x14ac:dyDescent="0.2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x14ac:dyDescent="0.2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x14ac:dyDescent="0.2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x14ac:dyDescent="0.2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x14ac:dyDescent="0.2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x14ac:dyDescent="0.2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x14ac:dyDescent="0.2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x14ac:dyDescent="0.2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x14ac:dyDescent="0.2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x14ac:dyDescent="0.2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x14ac:dyDescent="0.2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x14ac:dyDescent="0.2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x14ac:dyDescent="0.2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x14ac:dyDescent="0.2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x14ac:dyDescent="0.2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x14ac:dyDescent="0.2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x14ac:dyDescent="0.2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x14ac:dyDescent="0.2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x14ac:dyDescent="0.2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x14ac:dyDescent="0.2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x14ac:dyDescent="0.2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x14ac:dyDescent="0.2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x14ac:dyDescent="0.2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x14ac:dyDescent="0.2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x14ac:dyDescent="0.2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x14ac:dyDescent="0.2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x14ac:dyDescent="0.2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x14ac:dyDescent="0.2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x14ac:dyDescent="0.2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x14ac:dyDescent="0.2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x14ac:dyDescent="0.2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x14ac:dyDescent="0.2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x14ac:dyDescent="0.2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x14ac:dyDescent="0.2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x14ac:dyDescent="0.2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x14ac:dyDescent="0.2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x14ac:dyDescent="0.2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x14ac:dyDescent="0.2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x14ac:dyDescent="0.2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x14ac:dyDescent="0.2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x14ac:dyDescent="0.2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x14ac:dyDescent="0.2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x14ac:dyDescent="0.2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x14ac:dyDescent="0.2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x14ac:dyDescent="0.2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x14ac:dyDescent="0.2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x14ac:dyDescent="0.2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x14ac:dyDescent="0.2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x14ac:dyDescent="0.2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x14ac:dyDescent="0.2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x14ac:dyDescent="0.2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x14ac:dyDescent="0.2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x14ac:dyDescent="0.2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x14ac:dyDescent="0.2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 x14ac:dyDescent="0.2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 x14ac:dyDescent="0.2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 x14ac:dyDescent="0.2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 x14ac:dyDescent="0.2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 x14ac:dyDescent="0.2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 x14ac:dyDescent="0.2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 x14ac:dyDescent="0.2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 x14ac:dyDescent="0.2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 x14ac:dyDescent="0.2">
      <c r="A493"/>
      <c r="B493"/>
      <c r="C493"/>
      <c r="D493"/>
      <c r="E493"/>
      <c r="F493"/>
      <c r="G493"/>
      <c r="H493"/>
      <c r="I493"/>
      <c r="J493"/>
      <c r="K493"/>
      <c r="L493"/>
    </row>
    <row r="494" spans="1:12" x14ac:dyDescent="0.2">
      <c r="A494"/>
      <c r="B494"/>
      <c r="C494"/>
      <c r="D494"/>
      <c r="E494"/>
      <c r="F494"/>
      <c r="G494"/>
      <c r="H494"/>
      <c r="I494"/>
      <c r="J494"/>
      <c r="K494"/>
      <c r="L494"/>
    </row>
    <row r="495" spans="1:12" x14ac:dyDescent="0.2">
      <c r="A495"/>
      <c r="B495"/>
      <c r="C495"/>
      <c r="D495"/>
      <c r="E495"/>
      <c r="F495"/>
      <c r="G495"/>
      <c r="H495"/>
      <c r="I495"/>
      <c r="J495"/>
      <c r="K495"/>
      <c r="L495"/>
    </row>
    <row r="496" spans="1:12" x14ac:dyDescent="0.2">
      <c r="A496"/>
      <c r="B496"/>
      <c r="C496"/>
      <c r="D496"/>
      <c r="E496"/>
      <c r="F496"/>
      <c r="G496"/>
      <c r="H496"/>
      <c r="I496"/>
      <c r="J496"/>
      <c r="K496"/>
      <c r="L496"/>
    </row>
    <row r="497" spans="1:12" x14ac:dyDescent="0.2">
      <c r="A497"/>
      <c r="B497"/>
      <c r="C497"/>
      <c r="D497"/>
      <c r="E497"/>
      <c r="F497"/>
      <c r="G497"/>
      <c r="H497"/>
      <c r="I497"/>
      <c r="J497"/>
      <c r="K497"/>
      <c r="L497"/>
    </row>
    <row r="498" spans="1:12" x14ac:dyDescent="0.2">
      <c r="A498"/>
      <c r="B498"/>
      <c r="C498"/>
      <c r="D498"/>
      <c r="E498"/>
      <c r="F498"/>
      <c r="G498"/>
      <c r="H498"/>
      <c r="I498"/>
      <c r="J498"/>
      <c r="K498"/>
      <c r="L498"/>
    </row>
    <row r="499" spans="1:12" x14ac:dyDescent="0.2">
      <c r="A499"/>
      <c r="B499"/>
      <c r="C499"/>
      <c r="D499"/>
      <c r="E499"/>
      <c r="F499"/>
      <c r="G499"/>
      <c r="H499"/>
      <c r="I499"/>
      <c r="J499"/>
      <c r="K499"/>
      <c r="L499"/>
    </row>
    <row r="500" spans="1:12" x14ac:dyDescent="0.2">
      <c r="A500"/>
      <c r="B500"/>
      <c r="C500"/>
      <c r="D500"/>
      <c r="E500"/>
      <c r="F500"/>
      <c r="G500"/>
      <c r="H500"/>
      <c r="I500"/>
      <c r="J500"/>
      <c r="K500"/>
      <c r="L500"/>
    </row>
    <row r="501" spans="1:12" x14ac:dyDescent="0.2">
      <c r="A501"/>
      <c r="B501"/>
      <c r="C501"/>
      <c r="D501"/>
      <c r="E501"/>
      <c r="F501"/>
      <c r="G501"/>
      <c r="H501"/>
      <c r="I501"/>
      <c r="J501"/>
      <c r="K501"/>
      <c r="L501"/>
    </row>
    <row r="502" spans="1:12" x14ac:dyDescent="0.2">
      <c r="A502"/>
      <c r="B502"/>
      <c r="C502"/>
      <c r="D502"/>
      <c r="E502"/>
      <c r="F502"/>
      <c r="G502"/>
      <c r="H502"/>
      <c r="I502"/>
      <c r="J502"/>
      <c r="K502"/>
      <c r="L502"/>
    </row>
    <row r="503" spans="1:12" x14ac:dyDescent="0.2">
      <c r="A503"/>
      <c r="B503"/>
      <c r="C503"/>
      <c r="D503"/>
      <c r="E503"/>
      <c r="F503"/>
      <c r="G503"/>
      <c r="H503"/>
      <c r="I503"/>
      <c r="J503"/>
      <c r="K503"/>
      <c r="L503"/>
    </row>
    <row r="504" spans="1:12" x14ac:dyDescent="0.2">
      <c r="A504"/>
      <c r="B504"/>
      <c r="C504"/>
      <c r="D504"/>
      <c r="E504"/>
      <c r="F504"/>
      <c r="G504"/>
      <c r="H504"/>
      <c r="I504"/>
      <c r="J504"/>
      <c r="K504"/>
      <c r="L504"/>
    </row>
    <row r="505" spans="1:12" x14ac:dyDescent="0.2">
      <c r="A505"/>
      <c r="B505"/>
      <c r="C505"/>
      <c r="D505"/>
      <c r="E505"/>
      <c r="F505"/>
      <c r="G505"/>
      <c r="H505"/>
      <c r="I505"/>
      <c r="J505"/>
      <c r="K505"/>
      <c r="L505"/>
    </row>
    <row r="506" spans="1:12" x14ac:dyDescent="0.2">
      <c r="A506"/>
      <c r="B506"/>
      <c r="C506"/>
      <c r="D506"/>
      <c r="E506"/>
      <c r="F506"/>
      <c r="G506"/>
      <c r="H506"/>
      <c r="I506"/>
      <c r="J506"/>
      <c r="K506"/>
      <c r="L506"/>
    </row>
    <row r="507" spans="1:12" x14ac:dyDescent="0.2">
      <c r="A507"/>
      <c r="B507"/>
      <c r="C507"/>
      <c r="D507"/>
      <c r="E507"/>
      <c r="F507"/>
      <c r="G507"/>
      <c r="H507"/>
      <c r="I507"/>
      <c r="J507"/>
      <c r="K507"/>
      <c r="L507"/>
    </row>
    <row r="508" spans="1:12" x14ac:dyDescent="0.2">
      <c r="A508"/>
      <c r="B508"/>
      <c r="C508"/>
      <c r="D508"/>
      <c r="E508"/>
      <c r="F508"/>
      <c r="G508"/>
      <c r="H508"/>
      <c r="I508"/>
      <c r="J508"/>
      <c r="K508"/>
      <c r="L508"/>
    </row>
    <row r="509" spans="1:12" x14ac:dyDescent="0.2">
      <c r="A509"/>
      <c r="B509"/>
      <c r="C509"/>
      <c r="D509"/>
      <c r="E509"/>
      <c r="F509"/>
      <c r="G509"/>
      <c r="H509"/>
      <c r="I509"/>
      <c r="J509"/>
      <c r="K509"/>
      <c r="L509"/>
    </row>
    <row r="510" spans="1:12" x14ac:dyDescent="0.2">
      <c r="A510"/>
      <c r="B510"/>
      <c r="C510"/>
      <c r="D510"/>
      <c r="E510"/>
      <c r="F510"/>
      <c r="G510"/>
      <c r="H510"/>
      <c r="I510"/>
      <c r="J510"/>
      <c r="K510"/>
      <c r="L510"/>
    </row>
    <row r="511" spans="1:12" x14ac:dyDescent="0.2">
      <c r="A511"/>
      <c r="B511"/>
      <c r="C511"/>
      <c r="D511"/>
      <c r="E511"/>
      <c r="F511"/>
      <c r="G511"/>
      <c r="H511"/>
      <c r="I511"/>
      <c r="J511"/>
      <c r="K511"/>
      <c r="L511"/>
    </row>
    <row r="512" spans="1:12" x14ac:dyDescent="0.2">
      <c r="A512"/>
      <c r="B512"/>
      <c r="C512"/>
      <c r="D512"/>
      <c r="E512"/>
      <c r="F512"/>
      <c r="G512"/>
      <c r="H512"/>
      <c r="I512"/>
      <c r="J512"/>
      <c r="K512"/>
      <c r="L512"/>
    </row>
    <row r="513" spans="1:12" x14ac:dyDescent="0.2">
      <c r="A513"/>
      <c r="B513"/>
      <c r="C513"/>
      <c r="D513"/>
      <c r="E513"/>
      <c r="F513"/>
      <c r="G513"/>
      <c r="H513"/>
      <c r="I513"/>
      <c r="J513"/>
      <c r="K513"/>
      <c r="L513"/>
    </row>
    <row r="514" spans="1:12" x14ac:dyDescent="0.2">
      <c r="A514"/>
      <c r="B514"/>
      <c r="C514"/>
      <c r="D514"/>
      <c r="E514"/>
      <c r="F514"/>
      <c r="G514"/>
      <c r="H514"/>
      <c r="I514"/>
      <c r="J514"/>
      <c r="K514"/>
      <c r="L514"/>
    </row>
    <row r="515" spans="1:12" x14ac:dyDescent="0.2">
      <c r="A515"/>
      <c r="B515"/>
      <c r="C515"/>
      <c r="D515"/>
      <c r="E515"/>
      <c r="F515"/>
      <c r="G515"/>
      <c r="H515"/>
      <c r="I515"/>
      <c r="J515"/>
      <c r="K515"/>
      <c r="L515"/>
    </row>
    <row r="516" spans="1:12" x14ac:dyDescent="0.2">
      <c r="A516"/>
      <c r="B516"/>
      <c r="C516"/>
      <c r="D516"/>
      <c r="E516"/>
      <c r="F516"/>
      <c r="G516"/>
      <c r="H516"/>
      <c r="I516"/>
      <c r="J516"/>
      <c r="K516"/>
      <c r="L516"/>
    </row>
    <row r="517" spans="1:12" x14ac:dyDescent="0.2">
      <c r="A517"/>
      <c r="B517"/>
      <c r="C517"/>
      <c r="D517"/>
      <c r="E517"/>
      <c r="F517"/>
      <c r="G517"/>
      <c r="H517"/>
      <c r="I517"/>
      <c r="J517"/>
      <c r="K517"/>
      <c r="L517"/>
    </row>
    <row r="518" spans="1:12" x14ac:dyDescent="0.2">
      <c r="A518"/>
      <c r="B518"/>
      <c r="C518"/>
      <c r="D518"/>
      <c r="E518"/>
      <c r="F518"/>
      <c r="G518"/>
      <c r="H518"/>
      <c r="I518"/>
      <c r="J518"/>
      <c r="K518"/>
      <c r="L518"/>
    </row>
    <row r="519" spans="1:12" x14ac:dyDescent="0.2">
      <c r="A519"/>
      <c r="B519"/>
      <c r="C519"/>
      <c r="D519"/>
      <c r="E519"/>
      <c r="F519"/>
      <c r="G519"/>
      <c r="H519"/>
      <c r="I519"/>
      <c r="J519"/>
      <c r="K519"/>
      <c r="L519"/>
    </row>
    <row r="520" spans="1:12" x14ac:dyDescent="0.2">
      <c r="A520"/>
      <c r="B520"/>
      <c r="C520"/>
      <c r="D520"/>
      <c r="E520"/>
      <c r="F520"/>
      <c r="G520"/>
      <c r="H520"/>
      <c r="I520"/>
      <c r="J520"/>
      <c r="K520"/>
      <c r="L520"/>
    </row>
    <row r="521" spans="1:12" x14ac:dyDescent="0.2">
      <c r="A521"/>
      <c r="B521"/>
      <c r="C521"/>
      <c r="D521"/>
      <c r="E521"/>
      <c r="F521"/>
      <c r="G521"/>
      <c r="H521"/>
      <c r="I521"/>
      <c r="J521"/>
      <c r="K521"/>
      <c r="L521"/>
    </row>
    <row r="522" spans="1:12" x14ac:dyDescent="0.2">
      <c r="A522"/>
      <c r="B522"/>
      <c r="C522"/>
      <c r="D522"/>
      <c r="E522"/>
      <c r="F522"/>
      <c r="G522"/>
      <c r="H522"/>
      <c r="I522"/>
      <c r="J522"/>
      <c r="K522"/>
      <c r="L522"/>
    </row>
    <row r="523" spans="1:12" x14ac:dyDescent="0.2">
      <c r="A523"/>
      <c r="B523"/>
      <c r="C523"/>
      <c r="D523"/>
      <c r="E523"/>
      <c r="F523"/>
      <c r="G523"/>
      <c r="H523"/>
      <c r="I523"/>
      <c r="J523"/>
      <c r="K523"/>
      <c r="L523"/>
    </row>
    <row r="524" spans="1:12" x14ac:dyDescent="0.2">
      <c r="A524"/>
      <c r="B524"/>
      <c r="C524"/>
      <c r="D524"/>
      <c r="E524"/>
      <c r="F524"/>
      <c r="G524"/>
      <c r="H524"/>
      <c r="I524"/>
      <c r="J524"/>
      <c r="K524"/>
      <c r="L524"/>
    </row>
    <row r="525" spans="1:12" x14ac:dyDescent="0.2">
      <c r="A525"/>
      <c r="B525"/>
      <c r="C525"/>
      <c r="D525"/>
      <c r="E525"/>
      <c r="F525"/>
      <c r="G525"/>
      <c r="H525"/>
      <c r="I525"/>
      <c r="J525"/>
      <c r="K525"/>
      <c r="L525"/>
    </row>
    <row r="526" spans="1:12" x14ac:dyDescent="0.2">
      <c r="A526"/>
      <c r="B526"/>
      <c r="C526"/>
      <c r="D526"/>
      <c r="E526"/>
      <c r="F526"/>
      <c r="G526"/>
      <c r="H526"/>
      <c r="I526"/>
      <c r="J526"/>
      <c r="K526"/>
      <c r="L526"/>
    </row>
    <row r="527" spans="1:12" x14ac:dyDescent="0.2">
      <c r="A527"/>
      <c r="B527"/>
      <c r="C527"/>
      <c r="D527"/>
      <c r="E527"/>
      <c r="F527"/>
      <c r="G527"/>
      <c r="H527"/>
      <c r="I527"/>
      <c r="J527"/>
      <c r="K527"/>
      <c r="L527"/>
    </row>
    <row r="528" spans="1:12" x14ac:dyDescent="0.2">
      <c r="A528"/>
      <c r="B528"/>
      <c r="C528"/>
      <c r="D528"/>
      <c r="E528"/>
      <c r="F528"/>
      <c r="G528"/>
      <c r="H528"/>
      <c r="I528"/>
      <c r="J528"/>
      <c r="K528"/>
      <c r="L528"/>
    </row>
    <row r="529" spans="1:12" x14ac:dyDescent="0.2">
      <c r="A529"/>
      <c r="B529"/>
      <c r="C529"/>
      <c r="D529"/>
      <c r="E529"/>
      <c r="F529"/>
      <c r="G529"/>
      <c r="H529"/>
      <c r="I529"/>
      <c r="J529"/>
      <c r="K529"/>
      <c r="L529"/>
    </row>
    <row r="530" spans="1:12" x14ac:dyDescent="0.2">
      <c r="A530"/>
      <c r="B530"/>
      <c r="C530"/>
      <c r="D530"/>
      <c r="E530"/>
      <c r="F530"/>
      <c r="G530"/>
      <c r="H530"/>
      <c r="I530"/>
      <c r="J530"/>
      <c r="K530"/>
      <c r="L530"/>
    </row>
    <row r="531" spans="1:12" x14ac:dyDescent="0.2">
      <c r="A531"/>
      <c r="B531"/>
      <c r="C531"/>
      <c r="D531"/>
      <c r="E531"/>
      <c r="F531"/>
      <c r="G531"/>
      <c r="H531"/>
      <c r="I531"/>
      <c r="J531"/>
      <c r="K531"/>
      <c r="L531"/>
    </row>
    <row r="532" spans="1:12" x14ac:dyDescent="0.2">
      <c r="A532"/>
      <c r="B532"/>
      <c r="C532"/>
      <c r="D532"/>
      <c r="E532"/>
      <c r="F532"/>
      <c r="G532"/>
      <c r="H532"/>
      <c r="I532"/>
      <c r="J532"/>
      <c r="K532"/>
      <c r="L532"/>
    </row>
    <row r="533" spans="1:12" x14ac:dyDescent="0.2">
      <c r="A533"/>
      <c r="B533"/>
      <c r="C533"/>
      <c r="D533"/>
      <c r="E533"/>
      <c r="F533"/>
      <c r="G533"/>
      <c r="H533"/>
      <c r="I533"/>
      <c r="J533"/>
      <c r="K533"/>
      <c r="L533"/>
    </row>
    <row r="534" spans="1:12" x14ac:dyDescent="0.2">
      <c r="A534"/>
      <c r="B534"/>
      <c r="C534"/>
      <c r="D534"/>
      <c r="E534"/>
      <c r="F534"/>
      <c r="G534"/>
      <c r="H534"/>
      <c r="I534"/>
      <c r="J534"/>
      <c r="K534"/>
      <c r="L534"/>
    </row>
    <row r="535" spans="1:12" x14ac:dyDescent="0.2">
      <c r="A535"/>
      <c r="B535"/>
      <c r="C535"/>
      <c r="D535"/>
      <c r="E535"/>
      <c r="F535"/>
      <c r="G535"/>
      <c r="H535"/>
      <c r="I535"/>
      <c r="J535"/>
      <c r="K535"/>
      <c r="L535"/>
    </row>
    <row r="536" spans="1:12" x14ac:dyDescent="0.2">
      <c r="A536"/>
      <c r="B536"/>
      <c r="C536"/>
      <c r="D536"/>
      <c r="E536"/>
      <c r="F536"/>
      <c r="G536"/>
      <c r="H536"/>
      <c r="I536"/>
      <c r="J536"/>
      <c r="K536"/>
      <c r="L536"/>
    </row>
    <row r="537" spans="1:12" x14ac:dyDescent="0.2">
      <c r="A537"/>
      <c r="B537"/>
      <c r="C537"/>
      <c r="D537"/>
      <c r="E537"/>
      <c r="F537"/>
      <c r="G537"/>
      <c r="H537"/>
      <c r="I537"/>
      <c r="J537"/>
      <c r="K537"/>
      <c r="L537"/>
    </row>
    <row r="538" spans="1:12" x14ac:dyDescent="0.2">
      <c r="A538"/>
      <c r="B538"/>
      <c r="C538"/>
      <c r="D538"/>
      <c r="E538"/>
      <c r="F538"/>
      <c r="G538"/>
      <c r="H538"/>
      <c r="I538"/>
      <c r="J538"/>
      <c r="K538"/>
      <c r="L538"/>
    </row>
    <row r="539" spans="1:12" x14ac:dyDescent="0.2">
      <c r="A539"/>
      <c r="B539"/>
      <c r="C539"/>
      <c r="D539"/>
      <c r="E539"/>
      <c r="F539"/>
      <c r="G539"/>
      <c r="H539"/>
      <c r="I539"/>
      <c r="J539"/>
      <c r="K539"/>
      <c r="L539"/>
    </row>
    <row r="540" spans="1:12" x14ac:dyDescent="0.2">
      <c r="A540"/>
      <c r="B540"/>
      <c r="C540"/>
      <c r="D540"/>
      <c r="E540"/>
      <c r="F540"/>
      <c r="G540"/>
      <c r="H540"/>
      <c r="I540"/>
      <c r="J540"/>
      <c r="K540"/>
      <c r="L540"/>
    </row>
    <row r="541" spans="1:12" x14ac:dyDescent="0.2">
      <c r="A541"/>
      <c r="B541"/>
      <c r="C541"/>
      <c r="D541"/>
      <c r="E541"/>
      <c r="F541"/>
      <c r="G541"/>
      <c r="H541"/>
      <c r="I541"/>
      <c r="J541"/>
      <c r="K541"/>
      <c r="L541"/>
    </row>
    <row r="542" spans="1:12" x14ac:dyDescent="0.2">
      <c r="A542"/>
      <c r="B542"/>
      <c r="C542"/>
      <c r="D542"/>
      <c r="E542"/>
      <c r="F542"/>
      <c r="G542"/>
      <c r="H542"/>
      <c r="I542"/>
      <c r="J542"/>
      <c r="K542"/>
      <c r="L542"/>
    </row>
    <row r="543" spans="1:12" x14ac:dyDescent="0.2">
      <c r="A543"/>
      <c r="B543"/>
      <c r="C543"/>
      <c r="D543"/>
      <c r="E543"/>
      <c r="F543"/>
      <c r="G543"/>
      <c r="H543"/>
      <c r="I543"/>
      <c r="J543"/>
      <c r="K543"/>
      <c r="L543"/>
    </row>
    <row r="544" spans="1:12" x14ac:dyDescent="0.2">
      <c r="A544"/>
      <c r="B544"/>
      <c r="C544"/>
      <c r="D544"/>
      <c r="E544"/>
      <c r="F544"/>
      <c r="G544"/>
      <c r="H544"/>
      <c r="I544"/>
      <c r="J544"/>
      <c r="K544"/>
      <c r="L544"/>
    </row>
    <row r="545" spans="1:12" x14ac:dyDescent="0.2">
      <c r="A545"/>
      <c r="B545"/>
      <c r="C545"/>
      <c r="D545"/>
      <c r="E545"/>
      <c r="F545"/>
      <c r="G545"/>
      <c r="H545"/>
      <c r="I545"/>
      <c r="J545"/>
      <c r="K545"/>
      <c r="L545"/>
    </row>
    <row r="546" spans="1:12" x14ac:dyDescent="0.2">
      <c r="A546"/>
      <c r="B546"/>
      <c r="C546"/>
      <c r="D546"/>
      <c r="E546"/>
      <c r="F546"/>
      <c r="G546"/>
      <c r="H546"/>
      <c r="I546"/>
      <c r="J546"/>
      <c r="K546"/>
      <c r="L546"/>
    </row>
    <row r="547" spans="1:12" x14ac:dyDescent="0.2">
      <c r="A547"/>
      <c r="B547"/>
      <c r="C547"/>
      <c r="D547"/>
      <c r="E547"/>
      <c r="F547"/>
      <c r="G547"/>
      <c r="H547"/>
      <c r="I547"/>
      <c r="J547"/>
      <c r="K547"/>
      <c r="L547"/>
    </row>
    <row r="548" spans="1:12" x14ac:dyDescent="0.2">
      <c r="A548"/>
      <c r="B548"/>
      <c r="C548"/>
      <c r="D548"/>
      <c r="E548"/>
      <c r="F548"/>
      <c r="G548"/>
      <c r="H548"/>
      <c r="I548"/>
      <c r="J548"/>
      <c r="K548"/>
      <c r="L548"/>
    </row>
    <row r="549" spans="1:12" x14ac:dyDescent="0.2">
      <c r="A549"/>
      <c r="B549"/>
      <c r="C549"/>
      <c r="D549"/>
      <c r="E549"/>
      <c r="F549"/>
      <c r="G549"/>
      <c r="H549"/>
      <c r="I549"/>
      <c r="J549"/>
      <c r="K549"/>
      <c r="L549"/>
    </row>
    <row r="550" spans="1:12" x14ac:dyDescent="0.2">
      <c r="A550"/>
      <c r="B550"/>
      <c r="C550"/>
      <c r="D550"/>
      <c r="E550"/>
      <c r="F550"/>
      <c r="G550"/>
      <c r="H550"/>
      <c r="I550"/>
      <c r="J550"/>
      <c r="K550"/>
      <c r="L550"/>
    </row>
    <row r="551" spans="1:12" x14ac:dyDescent="0.2">
      <c r="A551"/>
      <c r="B551"/>
      <c r="C551"/>
      <c r="D551"/>
      <c r="E551"/>
      <c r="F551"/>
      <c r="G551"/>
      <c r="H551"/>
      <c r="I551"/>
      <c r="J551"/>
      <c r="K551"/>
      <c r="L551"/>
    </row>
    <row r="552" spans="1:12" x14ac:dyDescent="0.2">
      <c r="A552"/>
      <c r="B552"/>
      <c r="C552"/>
      <c r="D552"/>
      <c r="E552"/>
      <c r="F552"/>
      <c r="G552"/>
      <c r="H552"/>
      <c r="I552"/>
      <c r="J552"/>
      <c r="K552"/>
      <c r="L552"/>
    </row>
    <row r="553" spans="1:12" x14ac:dyDescent="0.2">
      <c r="A553"/>
      <c r="B553"/>
      <c r="C553"/>
      <c r="D553"/>
      <c r="E553"/>
      <c r="F553"/>
      <c r="G553"/>
      <c r="H553"/>
      <c r="I553"/>
      <c r="J553"/>
      <c r="K553"/>
      <c r="L553"/>
    </row>
    <row r="554" spans="1:12" x14ac:dyDescent="0.2">
      <c r="A554"/>
      <c r="B554"/>
      <c r="C554"/>
      <c r="D554"/>
      <c r="E554"/>
      <c r="F554"/>
      <c r="G554"/>
      <c r="H554"/>
      <c r="I554"/>
      <c r="J554"/>
      <c r="K554"/>
      <c r="L554"/>
    </row>
    <row r="555" spans="1:12" x14ac:dyDescent="0.2">
      <c r="A555"/>
      <c r="B555"/>
      <c r="C555"/>
      <c r="D555"/>
      <c r="E555"/>
      <c r="F555"/>
      <c r="G555"/>
      <c r="H555"/>
      <c r="I555"/>
      <c r="J555"/>
      <c r="K555"/>
      <c r="L555"/>
    </row>
    <row r="556" spans="1:12" x14ac:dyDescent="0.2">
      <c r="A556"/>
      <c r="B556"/>
      <c r="C556"/>
      <c r="D556"/>
      <c r="E556"/>
      <c r="F556"/>
      <c r="G556"/>
      <c r="H556"/>
      <c r="I556"/>
      <c r="J556"/>
      <c r="K556"/>
      <c r="L556"/>
    </row>
    <row r="557" spans="1:12" x14ac:dyDescent="0.2">
      <c r="A557"/>
      <c r="B557"/>
      <c r="C557"/>
      <c r="D557"/>
      <c r="E557"/>
      <c r="F557"/>
      <c r="G557"/>
      <c r="H557"/>
      <c r="I557"/>
      <c r="J557"/>
      <c r="K557"/>
      <c r="L557"/>
    </row>
    <row r="558" spans="1:12" x14ac:dyDescent="0.2">
      <c r="A558"/>
      <c r="B558"/>
      <c r="C558"/>
      <c r="D558"/>
      <c r="E558"/>
      <c r="F558"/>
      <c r="G558"/>
      <c r="H558"/>
      <c r="I558"/>
      <c r="J558"/>
      <c r="K558"/>
      <c r="L558"/>
    </row>
    <row r="559" spans="1:12" x14ac:dyDescent="0.2">
      <c r="A559"/>
      <c r="B559"/>
      <c r="C559"/>
      <c r="D559"/>
      <c r="E559"/>
      <c r="F559"/>
      <c r="G559"/>
      <c r="H559"/>
      <c r="I559"/>
      <c r="J559"/>
      <c r="K559"/>
      <c r="L559"/>
    </row>
    <row r="560" spans="1:12" x14ac:dyDescent="0.2">
      <c r="A560"/>
      <c r="B560"/>
      <c r="C560"/>
      <c r="D560"/>
      <c r="E560"/>
      <c r="F560"/>
      <c r="G560"/>
      <c r="H560"/>
      <c r="I560"/>
      <c r="J560"/>
      <c r="K560"/>
      <c r="L560"/>
    </row>
    <row r="561" spans="1:12" x14ac:dyDescent="0.2">
      <c r="A561"/>
      <c r="B561"/>
      <c r="C561"/>
      <c r="D561"/>
      <c r="E561"/>
      <c r="F561"/>
      <c r="G561"/>
      <c r="H561"/>
      <c r="I561"/>
      <c r="J561"/>
      <c r="K561"/>
      <c r="L561"/>
    </row>
    <row r="562" spans="1:12" x14ac:dyDescent="0.2">
      <c r="A562"/>
      <c r="B562"/>
      <c r="C562"/>
      <c r="D562"/>
      <c r="E562"/>
      <c r="F562"/>
      <c r="G562"/>
      <c r="H562"/>
      <c r="I562"/>
      <c r="J562"/>
      <c r="K562"/>
      <c r="L562"/>
    </row>
    <row r="563" spans="1:12" x14ac:dyDescent="0.2">
      <c r="A563"/>
      <c r="B563"/>
      <c r="C563"/>
      <c r="D563"/>
      <c r="E563"/>
      <c r="F563"/>
      <c r="G563"/>
      <c r="H563"/>
      <c r="I563"/>
      <c r="J563"/>
      <c r="K563"/>
      <c r="L563"/>
    </row>
    <row r="564" spans="1:12" x14ac:dyDescent="0.2">
      <c r="A564"/>
      <c r="B564"/>
      <c r="C564"/>
      <c r="D564"/>
      <c r="E564"/>
      <c r="F564"/>
      <c r="G564"/>
      <c r="H564"/>
      <c r="I564"/>
      <c r="J564"/>
      <c r="K564"/>
      <c r="L564"/>
    </row>
    <row r="565" spans="1:12" x14ac:dyDescent="0.2">
      <c r="A565"/>
      <c r="B565"/>
      <c r="C565"/>
      <c r="D565"/>
      <c r="E565"/>
      <c r="F565"/>
      <c r="G565"/>
      <c r="H565"/>
      <c r="I565"/>
      <c r="J565"/>
      <c r="K565"/>
      <c r="L565"/>
    </row>
    <row r="566" spans="1:12" x14ac:dyDescent="0.2">
      <c r="A566"/>
      <c r="B566"/>
      <c r="C566"/>
      <c r="D566"/>
      <c r="E566"/>
      <c r="F566"/>
      <c r="G566"/>
      <c r="H566"/>
      <c r="I566"/>
      <c r="J566"/>
      <c r="K566"/>
      <c r="L566"/>
    </row>
    <row r="567" spans="1:12" x14ac:dyDescent="0.2">
      <c r="A567"/>
      <c r="B567"/>
      <c r="C567"/>
      <c r="D567"/>
      <c r="E567"/>
      <c r="F567"/>
      <c r="G567"/>
      <c r="H567"/>
      <c r="I567"/>
      <c r="J567"/>
      <c r="K567"/>
      <c r="L567"/>
    </row>
    <row r="568" spans="1:12" x14ac:dyDescent="0.2">
      <c r="A568"/>
      <c r="B568"/>
      <c r="C568"/>
      <c r="D568"/>
      <c r="E568"/>
      <c r="F568"/>
      <c r="G568"/>
      <c r="H568"/>
      <c r="I568"/>
      <c r="J568"/>
      <c r="K568"/>
      <c r="L568"/>
    </row>
    <row r="569" spans="1:12" x14ac:dyDescent="0.2">
      <c r="A569"/>
      <c r="B569"/>
      <c r="C569"/>
      <c r="D569"/>
      <c r="E569"/>
      <c r="F569"/>
      <c r="G569"/>
      <c r="H569"/>
      <c r="I569"/>
      <c r="J569"/>
      <c r="K569"/>
      <c r="L569"/>
    </row>
    <row r="570" spans="1:12" x14ac:dyDescent="0.2">
      <c r="A570"/>
      <c r="B570"/>
      <c r="C570"/>
      <c r="D570"/>
      <c r="E570"/>
      <c r="F570"/>
      <c r="G570"/>
      <c r="H570"/>
      <c r="I570"/>
      <c r="J570"/>
      <c r="K570"/>
      <c r="L570"/>
    </row>
    <row r="571" spans="1:12" x14ac:dyDescent="0.2">
      <c r="A571"/>
      <c r="B571"/>
      <c r="C571"/>
      <c r="D571"/>
      <c r="E571"/>
      <c r="F571"/>
      <c r="G571"/>
      <c r="H571"/>
      <c r="I571"/>
      <c r="J571"/>
      <c r="K571"/>
      <c r="L571"/>
    </row>
    <row r="572" spans="1:12" x14ac:dyDescent="0.2">
      <c r="A572"/>
      <c r="B572"/>
      <c r="C572"/>
      <c r="D572"/>
      <c r="E572"/>
      <c r="F572"/>
      <c r="G572"/>
      <c r="H572"/>
      <c r="I572"/>
      <c r="J572"/>
      <c r="K572"/>
      <c r="L572"/>
    </row>
    <row r="573" spans="1:12" x14ac:dyDescent="0.2">
      <c r="A573"/>
      <c r="B573"/>
      <c r="C573"/>
      <c r="D573"/>
      <c r="E573"/>
      <c r="F573"/>
      <c r="G573"/>
      <c r="H573"/>
      <c r="I573"/>
      <c r="J573"/>
      <c r="K573"/>
      <c r="L573"/>
    </row>
    <row r="574" spans="1:12" x14ac:dyDescent="0.2">
      <c r="A574"/>
      <c r="B574"/>
      <c r="C574"/>
      <c r="D574"/>
      <c r="E574"/>
      <c r="F574"/>
      <c r="G574"/>
      <c r="H574"/>
      <c r="I574"/>
      <c r="J574"/>
      <c r="K574"/>
      <c r="L574"/>
    </row>
    <row r="575" spans="1:12" x14ac:dyDescent="0.2">
      <c r="A575"/>
      <c r="B575"/>
      <c r="C575"/>
      <c r="D575"/>
      <c r="E575"/>
      <c r="F575"/>
      <c r="G575"/>
      <c r="H575"/>
      <c r="I575"/>
      <c r="J575"/>
      <c r="K575"/>
      <c r="L575"/>
    </row>
    <row r="576" spans="1:12" x14ac:dyDescent="0.2">
      <c r="A576"/>
      <c r="B576"/>
      <c r="C576"/>
      <c r="D576"/>
      <c r="E576"/>
      <c r="F576"/>
      <c r="G576"/>
      <c r="H576"/>
      <c r="I576"/>
      <c r="J576"/>
      <c r="K576"/>
      <c r="L576"/>
    </row>
    <row r="577" spans="1:12" x14ac:dyDescent="0.2">
      <c r="A577"/>
      <c r="B577"/>
      <c r="C577"/>
      <c r="D577"/>
      <c r="E577"/>
      <c r="F577"/>
      <c r="G577"/>
      <c r="H577"/>
      <c r="I577"/>
      <c r="J577"/>
      <c r="K577"/>
      <c r="L577"/>
    </row>
    <row r="578" spans="1:12" x14ac:dyDescent="0.2">
      <c r="A578"/>
      <c r="B578"/>
      <c r="C578"/>
      <c r="D578"/>
      <c r="E578"/>
      <c r="F578"/>
      <c r="G578"/>
      <c r="H578"/>
      <c r="I578"/>
      <c r="J578"/>
      <c r="K578"/>
      <c r="L578"/>
    </row>
    <row r="579" spans="1:12" x14ac:dyDescent="0.2">
      <c r="A579"/>
      <c r="B579"/>
      <c r="C579"/>
      <c r="D579"/>
      <c r="E579"/>
      <c r="F579"/>
      <c r="G579"/>
      <c r="H579"/>
      <c r="I579"/>
      <c r="J579"/>
      <c r="K579"/>
      <c r="L579"/>
    </row>
    <row r="580" spans="1:12" x14ac:dyDescent="0.2">
      <c r="A580"/>
      <c r="B580"/>
      <c r="C580"/>
      <c r="D580"/>
      <c r="E580"/>
      <c r="F580"/>
      <c r="G580"/>
      <c r="H580"/>
      <c r="I580"/>
      <c r="J580"/>
      <c r="K580"/>
      <c r="L580"/>
    </row>
    <row r="581" spans="1:12" x14ac:dyDescent="0.2">
      <c r="A581"/>
      <c r="B581"/>
      <c r="C581"/>
      <c r="D581"/>
      <c r="E581"/>
      <c r="F581"/>
      <c r="G581"/>
      <c r="H581"/>
      <c r="I581"/>
      <c r="J581"/>
      <c r="K581"/>
      <c r="L581"/>
    </row>
    <row r="582" spans="1:12" x14ac:dyDescent="0.2">
      <c r="A582"/>
      <c r="B582"/>
      <c r="C582"/>
      <c r="D582"/>
      <c r="E582"/>
      <c r="F582"/>
      <c r="G582"/>
      <c r="H582"/>
      <c r="I582"/>
      <c r="J582"/>
      <c r="K582"/>
      <c r="L582"/>
    </row>
    <row r="583" spans="1:12" x14ac:dyDescent="0.2">
      <c r="A583"/>
      <c r="B583"/>
      <c r="C583"/>
      <c r="D583"/>
      <c r="E583"/>
      <c r="F583"/>
      <c r="G583"/>
      <c r="H583"/>
      <c r="I583"/>
      <c r="J583"/>
      <c r="K583"/>
      <c r="L583"/>
    </row>
    <row r="584" spans="1:12" x14ac:dyDescent="0.2">
      <c r="A584"/>
      <c r="B584"/>
      <c r="C584"/>
      <c r="D584"/>
      <c r="E584"/>
      <c r="F584"/>
      <c r="G584"/>
      <c r="H584"/>
      <c r="I584"/>
      <c r="J584"/>
      <c r="K584"/>
      <c r="L584"/>
    </row>
    <row r="585" spans="1:12" x14ac:dyDescent="0.2">
      <c r="A585"/>
      <c r="B585"/>
      <c r="C585"/>
      <c r="D585"/>
      <c r="E585"/>
      <c r="F585"/>
      <c r="G585"/>
      <c r="H585"/>
      <c r="I585"/>
      <c r="J585"/>
      <c r="K585"/>
      <c r="L585"/>
    </row>
    <row r="586" spans="1:12" x14ac:dyDescent="0.2">
      <c r="A586"/>
      <c r="B586"/>
      <c r="C586"/>
      <c r="D586"/>
      <c r="E586"/>
      <c r="F586"/>
      <c r="G586"/>
      <c r="H586"/>
      <c r="I586"/>
      <c r="J586"/>
      <c r="K586"/>
      <c r="L586"/>
    </row>
    <row r="587" spans="1:12" x14ac:dyDescent="0.2">
      <c r="A587"/>
      <c r="B587"/>
      <c r="C587"/>
      <c r="D587"/>
      <c r="E587"/>
      <c r="F587"/>
      <c r="G587"/>
      <c r="H587"/>
      <c r="I587"/>
      <c r="J587"/>
      <c r="K587"/>
      <c r="L587"/>
    </row>
    <row r="588" spans="1:12" x14ac:dyDescent="0.2">
      <c r="A588"/>
      <c r="B588"/>
      <c r="C588"/>
      <c r="D588"/>
      <c r="E588"/>
      <c r="F588"/>
      <c r="G588"/>
      <c r="H588"/>
      <c r="I588"/>
      <c r="J588"/>
      <c r="K588"/>
      <c r="L588"/>
    </row>
  </sheetData>
  <sheetProtection password="8559" sheet="1" selectLockedCells="1"/>
  <protectedRanges>
    <protectedRange password="EE24" sqref="E5 E7 E9 B22:C28 D21 F22:F28 G21:H21 F33:H33 B34:C40 D33 J33" name="Range1"/>
  </protectedRanges>
  <mergeCells count="1">
    <mergeCell ref="B3:D3"/>
  </mergeCells>
  <phoneticPr fontId="2" type="noConversion"/>
  <pageMargins left="0.75" right="0.75" top="1" bottom="1" header="0.5" footer="0.5"/>
  <pageSetup scale="61" orientation="portrait" horizontalDpi="300" verticalDpi="300" r:id="rId1"/>
  <headerFooter alignWithMargins="0">
    <oddHeader>&amp;L&amp;"Calibri"&amp;10&amp;K000000 Public&amp;1#_x000D_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0A80-C244-46D5-BAFA-C0961CA62FBE}">
  <dimension ref="A1:F11"/>
  <sheetViews>
    <sheetView workbookViewId="0">
      <selection activeCell="F2" sqref="F2"/>
    </sheetView>
  </sheetViews>
  <sheetFormatPr defaultRowHeight="12.75" x14ac:dyDescent="0.2"/>
  <cols>
    <col min="1" max="1" width="25.28515625" customWidth="1"/>
    <col min="2" max="2" width="10.42578125" bestFit="1" customWidth="1"/>
    <col min="3" max="3" width="10.140625" bestFit="1" customWidth="1"/>
    <col min="5" max="5" width="12" bestFit="1" customWidth="1"/>
    <col min="6" max="6" width="13.5703125" bestFit="1" customWidth="1"/>
  </cols>
  <sheetData>
    <row r="1" spans="1:6" x14ac:dyDescent="0.2">
      <c r="A1" s="96" t="s">
        <v>48</v>
      </c>
      <c r="B1" s="96" t="s">
        <v>49</v>
      </c>
      <c r="C1" s="96" t="s">
        <v>50</v>
      </c>
      <c r="D1" s="96" t="s">
        <v>51</v>
      </c>
      <c r="E1" s="97"/>
    </row>
    <row r="2" spans="1:6" x14ac:dyDescent="0.2">
      <c r="A2" s="97"/>
      <c r="B2" s="97">
        <v>45.9</v>
      </c>
      <c r="C2" s="97">
        <v>73.69</v>
      </c>
      <c r="D2" s="97">
        <v>30.63</v>
      </c>
      <c r="E2" s="97">
        <f>SUM(B2:D2)</f>
        <v>150.22</v>
      </c>
      <c r="F2" s="109">
        <f>E11*E2</f>
        <v>1514174.1780487641</v>
      </c>
    </row>
    <row r="4" spans="1:6" ht="15" x14ac:dyDescent="0.25">
      <c r="A4" s="100" t="s">
        <v>52</v>
      </c>
      <c r="B4" s="99" t="s">
        <v>53</v>
      </c>
      <c r="C4" s="99" t="s">
        <v>54</v>
      </c>
      <c r="D4" s="99" t="s">
        <v>55</v>
      </c>
      <c r="E4" s="99" t="s">
        <v>56</v>
      </c>
      <c r="F4" s="99" t="s">
        <v>57</v>
      </c>
    </row>
    <row r="6" spans="1:6" s="102" customFormat="1" ht="38.25" x14ac:dyDescent="0.2">
      <c r="A6" s="107" t="s">
        <v>59</v>
      </c>
      <c r="B6" s="103">
        <v>44904</v>
      </c>
      <c r="C6" s="104">
        <v>1300000</v>
      </c>
      <c r="D6" s="102">
        <v>145.5</v>
      </c>
      <c r="E6" s="105">
        <f>C6/D6</f>
        <v>8934.7079037800686</v>
      </c>
      <c r="F6" s="106" t="s">
        <v>58</v>
      </c>
    </row>
    <row r="7" spans="1:6" s="102" customFormat="1" ht="38.25" x14ac:dyDescent="0.2">
      <c r="A7" s="107" t="s">
        <v>60</v>
      </c>
      <c r="B7" s="103">
        <v>44824</v>
      </c>
      <c r="C7" s="104">
        <v>1450000</v>
      </c>
      <c r="D7" s="102">
        <v>148.6</v>
      </c>
      <c r="E7" s="105">
        <f>C7/D7</f>
        <v>9757.7388963660833</v>
      </c>
      <c r="F7" s="106" t="s">
        <v>58</v>
      </c>
    </row>
    <row r="8" spans="1:6" s="97" customFormat="1" ht="38.25" x14ac:dyDescent="0.2">
      <c r="A8" s="108" t="s">
        <v>61</v>
      </c>
      <c r="B8" s="103">
        <v>44712</v>
      </c>
      <c r="C8" s="104">
        <v>1735000</v>
      </c>
      <c r="D8" s="102">
        <v>154.12</v>
      </c>
      <c r="E8" s="105">
        <f>C8/D8</f>
        <v>11257.461718141707</v>
      </c>
      <c r="F8" s="106" t="s">
        <v>58</v>
      </c>
    </row>
    <row r="9" spans="1:6" ht="38.25" x14ac:dyDescent="0.2">
      <c r="A9" s="108" t="s">
        <v>62</v>
      </c>
      <c r="B9" s="103">
        <v>44662</v>
      </c>
      <c r="C9" s="101">
        <v>1352000</v>
      </c>
      <c r="D9" s="102">
        <v>129.30000000000001</v>
      </c>
      <c r="E9" s="105">
        <f>C9/D9</f>
        <v>10456.303170920339</v>
      </c>
      <c r="F9" s="106" t="s">
        <v>58</v>
      </c>
    </row>
    <row r="10" spans="1:6" ht="25.5" x14ac:dyDescent="0.2">
      <c r="A10" s="98" t="s">
        <v>63</v>
      </c>
      <c r="B10" s="103">
        <v>44547</v>
      </c>
      <c r="C10" s="101">
        <v>1305000</v>
      </c>
      <c r="D10" s="102">
        <v>130.6</v>
      </c>
      <c r="E10" s="105">
        <f>C10/D10</f>
        <v>9992.3430321592659</v>
      </c>
      <c r="F10" s="106" t="s">
        <v>58</v>
      </c>
    </row>
    <row r="11" spans="1:6" x14ac:dyDescent="0.2">
      <c r="B11" s="103"/>
      <c r="E11" s="105">
        <f>AVERAGE(E6:E10)</f>
        <v>10079.710944273493</v>
      </c>
    </row>
  </sheetData>
  <phoneticPr fontId="2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edc2b4c-1058-43a8-8dff-1fe8823a706e}" enabled="1" method="Privileged" siteId="{d9d3f5ac-f803-49be-949f-14a7074d74a7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Sheet1</vt:lpstr>
    </vt:vector>
  </TitlesOfParts>
  <Company>Bespoke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Jennifer Jey</cp:lastModifiedBy>
  <cp:lastPrinted>2011-10-25T17:39:22Z</cp:lastPrinted>
  <dcterms:created xsi:type="dcterms:W3CDTF">2010-06-07T16:30:49Z</dcterms:created>
  <dcterms:modified xsi:type="dcterms:W3CDTF">2024-05-03T10:30:00Z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dc2b4c-1058-43a8-8dff-1fe8823a706e_Enabled">
    <vt:lpwstr>true</vt:lpwstr>
  </property>
  <property fmtid="{D5CDD505-2E9C-101B-9397-08002B2CF9AE}" pid="3" name="MSIP_Label_0edc2b4c-1058-43a8-8dff-1fe8823a706e_SetDate">
    <vt:lpwstr>2023-03-10T11:37:47Z</vt:lpwstr>
  </property>
  <property fmtid="{D5CDD505-2E9C-101B-9397-08002B2CF9AE}" pid="4" name="MSIP_Label_0edc2b4c-1058-43a8-8dff-1fe8823a706e_Method">
    <vt:lpwstr>Standard</vt:lpwstr>
  </property>
  <property fmtid="{D5CDD505-2E9C-101B-9397-08002B2CF9AE}" pid="5" name="MSIP_Label_0edc2b4c-1058-43a8-8dff-1fe8823a706e_Name">
    <vt:lpwstr>0edc2b4c-1058-43a8-8dff-1fe8823a706e</vt:lpwstr>
  </property>
  <property fmtid="{D5CDD505-2E9C-101B-9397-08002B2CF9AE}" pid="6" name="MSIP_Label_0edc2b4c-1058-43a8-8dff-1fe8823a706e_SiteId">
    <vt:lpwstr>d9d3f5ac-f803-49be-949f-14a7074d74a7</vt:lpwstr>
  </property>
  <property fmtid="{D5CDD505-2E9C-101B-9397-08002B2CF9AE}" pid="7" name="MSIP_Label_0edc2b4c-1058-43a8-8dff-1fe8823a706e_ActionId">
    <vt:lpwstr>08d44755-c0c0-4486-b844-2d16d04ccefd</vt:lpwstr>
  </property>
  <property fmtid="{D5CDD505-2E9C-101B-9397-08002B2CF9AE}" pid="8" name="MSIP_Label_0edc2b4c-1058-43a8-8dff-1fe8823a706e_ContentBits">
    <vt:lpwstr>0</vt:lpwstr>
  </property>
</Properties>
</file>